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2670" windowWidth="19440" windowHeight="4980"/>
  </bookViews>
  <sheets>
    <sheet name="Auditoria" sheetId="5" r:id="rId1"/>
    <sheet name="Informacion de la guia" sheetId="6" r:id="rId2"/>
  </sheets>
  <calcPr calcId="124519"/>
</workbook>
</file>

<file path=xl/calcChain.xml><?xml version="1.0" encoding="utf-8"?>
<calcChain xmlns="http://schemas.openxmlformats.org/spreadsheetml/2006/main">
  <c r="O890" i="5"/>
  <c r="O92"/>
  <c r="N92" s="1"/>
  <c r="O100"/>
  <c r="O99"/>
  <c r="O98"/>
  <c r="O97"/>
  <c r="O96"/>
  <c r="O95"/>
  <c r="O94"/>
  <c r="O93"/>
  <c r="O91"/>
  <c r="O90"/>
  <c r="N90" s="1"/>
  <c r="O89"/>
  <c r="O88"/>
  <c r="O41"/>
  <c r="O43"/>
  <c r="N43" s="1"/>
  <c r="O45"/>
  <c r="N45" s="1"/>
  <c r="O47"/>
  <c r="N47" s="1"/>
  <c r="O49"/>
  <c r="N49" s="1"/>
  <c r="O51"/>
  <c r="O54"/>
  <c r="N54" s="1"/>
  <c r="O78"/>
  <c r="N78" s="1"/>
  <c r="O82"/>
  <c r="N82" s="1"/>
  <c r="O80"/>
  <c r="N80" s="1"/>
  <c r="O66"/>
  <c r="N66" s="1"/>
  <c r="O68"/>
  <c r="N68" s="1"/>
  <c r="O70"/>
  <c r="N70" s="1"/>
  <c r="O72"/>
  <c r="N72" s="1"/>
  <c r="O74"/>
  <c r="N74" s="1"/>
  <c r="N51"/>
  <c r="O112"/>
  <c r="N112" s="1"/>
  <c r="O114"/>
  <c r="N114" s="1"/>
  <c r="O116"/>
  <c r="N116" s="1"/>
  <c r="O118"/>
  <c r="N118" s="1"/>
  <c r="O120"/>
  <c r="N120" s="1"/>
  <c r="O142"/>
  <c r="O146"/>
  <c r="O148"/>
  <c r="O150"/>
  <c r="O152"/>
  <c r="O130"/>
  <c r="O165"/>
  <c r="N165" s="1"/>
  <c r="O167"/>
  <c r="N167" s="1"/>
  <c r="O169"/>
  <c r="N169" s="1"/>
  <c r="O171"/>
  <c r="N171" s="1"/>
  <c r="O173"/>
  <c r="N173" s="1"/>
  <c r="O175"/>
  <c r="N175" s="1"/>
  <c r="O177"/>
  <c r="N177" s="1"/>
  <c r="O179"/>
  <c r="N179" s="1"/>
  <c r="O181"/>
  <c r="N181" s="1"/>
  <c r="O183"/>
  <c r="N183" s="1"/>
  <c r="O185"/>
  <c r="N185" s="1"/>
  <c r="O192"/>
  <c r="N192" s="1"/>
  <c r="O194"/>
  <c r="N194" s="1"/>
  <c r="O196"/>
  <c r="N196" s="1"/>
  <c r="O215"/>
  <c r="O217"/>
  <c r="N217" s="1"/>
  <c r="O219"/>
  <c r="N219" s="1"/>
  <c r="O225"/>
  <c r="O229"/>
  <c r="N229" s="1"/>
  <c r="O231"/>
  <c r="N231" s="1"/>
  <c r="O239"/>
  <c r="N239" s="1"/>
  <c r="O241"/>
  <c r="N241" s="1"/>
  <c r="O243"/>
  <c r="N243" s="1"/>
  <c r="O221"/>
  <c r="N221" s="1"/>
  <c r="O223"/>
  <c r="N223" s="1"/>
  <c r="O248"/>
  <c r="N248" s="1"/>
  <c r="O250"/>
  <c r="N250" s="1"/>
  <c r="O252"/>
  <c r="N252" s="1"/>
  <c r="O263"/>
  <c r="N263" s="1"/>
  <c r="O265"/>
  <c r="N265" s="1"/>
  <c r="O267"/>
  <c r="N267" s="1"/>
  <c r="O269"/>
  <c r="N269" s="1"/>
  <c r="O271"/>
  <c r="N271" s="1"/>
  <c r="O273"/>
  <c r="N273" s="1"/>
  <c r="O275"/>
  <c r="N275" s="1"/>
  <c r="O278"/>
  <c r="N278" s="1"/>
  <c r="O280"/>
  <c r="N280" s="1"/>
  <c r="O281"/>
  <c r="N281" s="1"/>
  <c r="O285"/>
  <c r="N285" s="1"/>
  <c r="O288"/>
  <c r="N288" s="1"/>
  <c r="O298"/>
  <c r="N298" s="1"/>
  <c r="O339"/>
  <c r="N339" s="1"/>
  <c r="O340"/>
  <c r="N340" s="1"/>
  <c r="O341"/>
  <c r="N341" s="1"/>
  <c r="O342"/>
  <c r="N342" s="1"/>
  <c r="O343"/>
  <c r="N343" s="1"/>
  <c r="O344"/>
  <c r="N344" s="1"/>
  <c r="O345"/>
  <c r="N345" s="1"/>
  <c r="O346"/>
  <c r="N346" s="1"/>
  <c r="O360"/>
  <c r="N360" s="1"/>
  <c r="O362"/>
  <c r="N362" s="1"/>
  <c r="O372"/>
  <c r="N372" s="1"/>
  <c r="O364"/>
  <c r="N364" s="1"/>
  <c r="O366"/>
  <c r="N366" s="1"/>
  <c r="O368"/>
  <c r="N368" s="1"/>
  <c r="O370"/>
  <c r="N370" s="1"/>
  <c r="O358"/>
  <c r="N358" s="1"/>
  <c r="O316"/>
  <c r="N316" s="1"/>
  <c r="O317"/>
  <c r="N317" s="1"/>
  <c r="O318"/>
  <c r="N318" s="1"/>
  <c r="O321"/>
  <c r="N321" s="1"/>
  <c r="O323"/>
  <c r="N323" s="1"/>
  <c r="O326"/>
  <c r="O328"/>
  <c r="N328" s="1"/>
  <c r="O331"/>
  <c r="N331" s="1"/>
  <c r="O333"/>
  <c r="N333" s="1"/>
  <c r="O295"/>
  <c r="N295" s="1"/>
  <c r="O292"/>
  <c r="N292" s="1"/>
  <c r="O383"/>
  <c r="N383" s="1"/>
  <c r="O385"/>
  <c r="N385" s="1"/>
  <c r="O387"/>
  <c r="N387" s="1"/>
  <c r="O389"/>
  <c r="N389" s="1"/>
  <c r="O391"/>
  <c r="N391" s="1"/>
  <c r="O393"/>
  <c r="N393" s="1"/>
  <c r="O395"/>
  <c r="N395" s="1"/>
  <c r="O397"/>
  <c r="N397" s="1"/>
  <c r="O399"/>
  <c r="N399" s="1"/>
  <c r="O414"/>
  <c r="N414" s="1"/>
  <c r="O416"/>
  <c r="N416" s="1"/>
  <c r="O418"/>
  <c r="N418" s="1"/>
  <c r="O420"/>
  <c r="N420" s="1"/>
  <c r="O422"/>
  <c r="N422" s="1"/>
  <c r="O424"/>
  <c r="N424" s="1"/>
  <c r="O426"/>
  <c r="N426" s="1"/>
  <c r="O428"/>
  <c r="N428" s="1"/>
  <c r="O430"/>
  <c r="N430" s="1"/>
  <c r="O432"/>
  <c r="N432" s="1"/>
  <c r="O434"/>
  <c r="N434" s="1"/>
  <c r="O436"/>
  <c r="N436" s="1"/>
  <c r="O438"/>
  <c r="N438" s="1"/>
  <c r="O450"/>
  <c r="N450" s="1"/>
  <c r="O451"/>
  <c r="N451" s="1"/>
  <c r="O452"/>
  <c r="N452" s="1"/>
  <c r="O453"/>
  <c r="N453" s="1"/>
  <c r="O454"/>
  <c r="N454" s="1"/>
  <c r="O455"/>
  <c r="N455" s="1"/>
  <c r="O456"/>
  <c r="N456" s="1"/>
  <c r="O460"/>
  <c r="N460" s="1"/>
  <c r="O462"/>
  <c r="N462" s="1"/>
  <c r="O464"/>
  <c r="N464" s="1"/>
  <c r="O457"/>
  <c r="N457" s="1"/>
  <c r="O468"/>
  <c r="N468" s="1"/>
  <c r="O470"/>
  <c r="N470" s="1"/>
  <c r="O472"/>
  <c r="N472" s="1"/>
  <c r="O474"/>
  <c r="N474" s="1"/>
  <c r="O478"/>
  <c r="O540"/>
  <c r="N540" s="1"/>
  <c r="O542"/>
  <c r="N542" s="1"/>
  <c r="O544"/>
  <c r="N544" s="1"/>
  <c r="O546"/>
  <c r="N546" s="1"/>
  <c r="O548"/>
  <c r="N548" s="1"/>
  <c r="O550"/>
  <c r="N550" s="1"/>
  <c r="O552"/>
  <c r="N552" s="1"/>
  <c r="O554"/>
  <c r="N554" s="1"/>
  <c r="O556"/>
  <c r="N556" s="1"/>
  <c r="O558"/>
  <c r="N558" s="1"/>
  <c r="O560"/>
  <c r="N560" s="1"/>
  <c r="O562"/>
  <c r="N562" s="1"/>
  <c r="O564"/>
  <c r="N564" s="1"/>
  <c r="O566"/>
  <c r="N566" s="1"/>
  <c r="O568"/>
  <c r="N568" s="1"/>
  <c r="O572"/>
  <c r="N572" s="1"/>
  <c r="O574"/>
  <c r="N574" s="1"/>
  <c r="O576"/>
  <c r="N576" s="1"/>
  <c r="O578"/>
  <c r="N578" s="1"/>
  <c r="O495"/>
  <c r="N495" s="1"/>
  <c r="O496"/>
  <c r="N496" s="1"/>
  <c r="O497"/>
  <c r="N497" s="1"/>
  <c r="O498"/>
  <c r="N498" s="1"/>
  <c r="O499"/>
  <c r="N499" s="1"/>
  <c r="O500"/>
  <c r="N500" s="1"/>
  <c r="O501"/>
  <c r="N501" s="1"/>
  <c r="O502"/>
  <c r="N502" s="1"/>
  <c r="O503"/>
  <c r="N503" s="1"/>
  <c r="O508"/>
  <c r="N508" s="1"/>
  <c r="O510"/>
  <c r="N510" s="1"/>
  <c r="O512"/>
  <c r="N512" s="1"/>
  <c r="O520"/>
  <c r="N520" s="1"/>
  <c r="O518"/>
  <c r="N518" s="1"/>
  <c r="O516"/>
  <c r="N516" s="1"/>
  <c r="O536"/>
  <c r="N536" s="1"/>
  <c r="O570"/>
  <c r="N570" s="1"/>
  <c r="O476"/>
  <c r="N476" s="1"/>
  <c r="O595"/>
  <c r="N595" s="1"/>
  <c r="O597"/>
  <c r="N597" s="1"/>
  <c r="O601"/>
  <c r="N601" s="1"/>
  <c r="O603"/>
  <c r="N603" s="1"/>
  <c r="O605"/>
  <c r="N605" s="1"/>
  <c r="O607"/>
  <c r="N607" s="1"/>
  <c r="O609"/>
  <c r="N609" s="1"/>
  <c r="O611"/>
  <c r="N611" s="1"/>
  <c r="O615"/>
  <c r="N615" s="1"/>
  <c r="O625"/>
  <c r="N625" s="1"/>
  <c r="O627"/>
  <c r="N627" s="1"/>
  <c r="O629"/>
  <c r="N629" s="1"/>
  <c r="O631"/>
  <c r="N631" s="1"/>
  <c r="O633"/>
  <c r="N633" s="1"/>
  <c r="O635"/>
  <c r="N635" s="1"/>
  <c r="O617"/>
  <c r="N617" s="1"/>
  <c r="O619"/>
  <c r="N619" s="1"/>
  <c r="O621"/>
  <c r="N621" s="1"/>
  <c r="O623"/>
  <c r="N623" s="1"/>
  <c r="O651"/>
  <c r="N651" s="1"/>
  <c r="O656"/>
  <c r="N656" s="1"/>
  <c r="O660"/>
  <c r="N660" s="1"/>
  <c r="O662"/>
  <c r="N662" s="1"/>
  <c r="O664"/>
  <c r="N664" s="1"/>
  <c r="O667"/>
  <c r="N667" s="1"/>
  <c r="O669"/>
  <c r="N669" s="1"/>
  <c r="O675"/>
  <c r="O677"/>
  <c r="O679"/>
  <c r="N679" s="1"/>
  <c r="O697"/>
  <c r="N697" s="1"/>
  <c r="O699"/>
  <c r="N699" s="1"/>
  <c r="O701"/>
  <c r="N701" s="1"/>
  <c r="O703"/>
  <c r="N703" s="1"/>
  <c r="O705"/>
  <c r="N705" s="1"/>
  <c r="O671"/>
  <c r="N671" s="1"/>
  <c r="O673"/>
  <c r="N673" s="1"/>
  <c r="O713"/>
  <c r="O717"/>
  <c r="N717" s="1"/>
  <c r="O719"/>
  <c r="N719" s="1"/>
  <c r="O721"/>
  <c r="N721" s="1"/>
  <c r="O723"/>
  <c r="N723" s="1"/>
  <c r="O725"/>
  <c r="N725" s="1"/>
  <c r="O727"/>
  <c r="N727" s="1"/>
  <c r="O729"/>
  <c r="N729" s="1"/>
  <c r="O731"/>
  <c r="N731" s="1"/>
  <c r="O733"/>
  <c r="N733" s="1"/>
  <c r="O735"/>
  <c r="N735" s="1"/>
  <c r="O737"/>
  <c r="N737" s="1"/>
  <c r="O739"/>
  <c r="N739" s="1"/>
  <c r="O752"/>
  <c r="N752" s="1"/>
  <c r="O754"/>
  <c r="N754" s="1"/>
  <c r="O756"/>
  <c r="N756" s="1"/>
  <c r="O758"/>
  <c r="N758" s="1"/>
  <c r="O760"/>
  <c r="N760" s="1"/>
  <c r="O765"/>
  <c r="N765" s="1"/>
  <c r="O767"/>
  <c r="N767" s="1"/>
  <c r="O769"/>
  <c r="N769" s="1"/>
  <c r="O771"/>
  <c r="N771" s="1"/>
  <c r="O773"/>
  <c r="N773" s="1"/>
  <c r="O775"/>
  <c r="N775" s="1"/>
  <c r="O777"/>
  <c r="N777" s="1"/>
  <c r="O779"/>
  <c r="N779" s="1"/>
  <c r="O781"/>
  <c r="N781" s="1"/>
  <c r="O783"/>
  <c r="N783" s="1"/>
  <c r="O785"/>
  <c r="N785" s="1"/>
  <c r="O787"/>
  <c r="N787" s="1"/>
  <c r="O789"/>
  <c r="N789" s="1"/>
  <c r="O791"/>
  <c r="N791" s="1"/>
  <c r="O793"/>
  <c r="N793" s="1"/>
  <c r="O813"/>
  <c r="N813" s="1"/>
  <c r="O815"/>
  <c r="N815" s="1"/>
  <c r="O817"/>
  <c r="N817" s="1"/>
  <c r="O819"/>
  <c r="N819" s="1"/>
  <c r="O821"/>
  <c r="N821" s="1"/>
  <c r="O823"/>
  <c r="N823" s="1"/>
  <c r="O825"/>
  <c r="N825" s="1"/>
  <c r="O827"/>
  <c r="N827" s="1"/>
  <c r="O829"/>
  <c r="N829" s="1"/>
  <c r="O833"/>
  <c r="N833" s="1"/>
  <c r="O835"/>
  <c r="N835" s="1"/>
  <c r="O837"/>
  <c r="N837" s="1"/>
  <c r="O839"/>
  <c r="N839" s="1"/>
  <c r="O841"/>
  <c r="N841" s="1"/>
  <c r="O843"/>
  <c r="N843" s="1"/>
  <c r="O845"/>
  <c r="N845" s="1"/>
  <c r="O847"/>
  <c r="N847" s="1"/>
  <c r="O849"/>
  <c r="N849" s="1"/>
  <c r="O851"/>
  <c r="N851" s="1"/>
  <c r="O853"/>
  <c r="N853" s="1"/>
  <c r="O855"/>
  <c r="N855" s="1"/>
  <c r="O857"/>
  <c r="N857" s="1"/>
  <c r="O859"/>
  <c r="N859" s="1"/>
  <c r="O872"/>
  <c r="N872" s="1"/>
  <c r="O874"/>
  <c r="N874" s="1"/>
  <c r="O876"/>
  <c r="N876" s="1"/>
  <c r="O878"/>
  <c r="N878" s="1"/>
  <c r="O880"/>
  <c r="N880" s="1"/>
  <c r="O882"/>
  <c r="N882" s="1"/>
  <c r="N890"/>
  <c r="O892"/>
  <c r="N892" s="1"/>
  <c r="O894"/>
  <c r="N894" s="1"/>
  <c r="O900"/>
  <c r="N900" s="1"/>
  <c r="O902"/>
  <c r="N902" s="1"/>
  <c r="O905"/>
  <c r="N905" s="1"/>
  <c r="O907"/>
  <c r="N907" s="1"/>
  <c r="O896"/>
  <c r="N896" s="1"/>
  <c r="O926"/>
  <c r="N926" s="1"/>
  <c r="O930"/>
  <c r="N930" s="1"/>
  <c r="O932"/>
  <c r="N932" s="1"/>
  <c r="O934"/>
  <c r="N934" s="1"/>
  <c r="O936"/>
  <c r="N936" s="1"/>
  <c r="O938"/>
  <c r="N938" s="1"/>
  <c r="O940"/>
  <c r="N940" s="1"/>
  <c r="O942"/>
  <c r="N942" s="1"/>
  <c r="O944"/>
  <c r="N944" s="1"/>
  <c r="O946"/>
  <c r="N946" s="1"/>
  <c r="O949"/>
  <c r="N949" s="1"/>
  <c r="O953"/>
  <c r="N953" s="1"/>
  <c r="O955"/>
  <c r="N955" s="1"/>
  <c r="O957"/>
  <c r="N957" s="1"/>
  <c r="O959"/>
  <c r="N959" s="1"/>
  <c r="O961"/>
  <c r="N961" s="1"/>
  <c r="O963"/>
  <c r="N963" s="1"/>
  <c r="O965"/>
  <c r="N965" s="1"/>
  <c r="O967"/>
  <c r="N967" s="1"/>
  <c r="O969"/>
  <c r="N969" s="1"/>
  <c r="O983"/>
  <c r="N983" s="1"/>
  <c r="O985"/>
  <c r="N985" s="1"/>
  <c r="O987"/>
  <c r="N987" s="1"/>
  <c r="O991"/>
  <c r="N991" s="1"/>
  <c r="O993"/>
  <c r="N993" s="1"/>
  <c r="O995"/>
  <c r="N995" s="1"/>
  <c r="O997"/>
  <c r="N997" s="1"/>
  <c r="O999"/>
  <c r="N999" s="1"/>
  <c r="O1001"/>
  <c r="N1001" s="1"/>
  <c r="O1003"/>
  <c r="N1003" s="1"/>
  <c r="O1007"/>
  <c r="N1007" s="1"/>
  <c r="O1009"/>
  <c r="N1009" s="1"/>
  <c r="O1017"/>
  <c r="N1017" s="1"/>
  <c r="O1019"/>
  <c r="N1019" s="1"/>
  <c r="O1021"/>
  <c r="N1021" s="1"/>
  <c r="O1023"/>
  <c r="N1023" s="1"/>
  <c r="O1025"/>
  <c r="N1025" s="1"/>
  <c r="O1027"/>
  <c r="N1027" s="1"/>
  <c r="O1029"/>
  <c r="N1029" s="1"/>
  <c r="O1042"/>
  <c r="N1042" s="1"/>
  <c r="O1044"/>
  <c r="N1044" s="1"/>
  <c r="O1046"/>
  <c r="N1046" s="1"/>
  <c r="O1048"/>
  <c r="N1048" s="1"/>
  <c r="N93"/>
  <c r="N95"/>
  <c r="N97"/>
  <c r="N99"/>
  <c r="N188"/>
  <c r="N190"/>
  <c r="N123"/>
  <c r="N125"/>
  <c r="O514"/>
  <c r="N514" s="1"/>
  <c r="O506"/>
  <c r="N506" s="1"/>
  <c r="O190"/>
  <c r="O188"/>
  <c r="O139"/>
  <c r="O135"/>
  <c r="O133"/>
  <c r="O125"/>
  <c r="O123"/>
  <c r="G1097"/>
  <c r="E1091" l="1"/>
  <c r="I1089"/>
  <c r="E1088"/>
  <c r="I1094"/>
  <c r="E1094"/>
  <c r="I1093"/>
  <c r="E1093"/>
  <c r="E1092"/>
  <c r="E1089"/>
  <c r="E1090"/>
  <c r="E1096"/>
  <c r="E1095"/>
  <c r="I1096"/>
  <c r="I1095"/>
  <c r="I1091"/>
  <c r="I1088"/>
  <c r="I1092"/>
  <c r="I1090"/>
  <c r="E1097" l="1"/>
  <c r="I1097"/>
  <c r="N1088" s="1"/>
  <c r="P1095" l="1"/>
  <c r="N1090"/>
  <c r="N1093"/>
  <c r="P1096"/>
  <c r="N1095"/>
  <c r="N1091"/>
  <c r="P1093"/>
  <c r="N1094"/>
  <c r="P1090"/>
  <c r="P1088"/>
  <c r="P1092"/>
  <c r="P1089"/>
  <c r="N1089"/>
  <c r="P1091"/>
  <c r="N1092"/>
  <c r="P1094"/>
  <c r="N1096"/>
  <c r="N1097" l="1"/>
  <c r="P1097"/>
</calcChain>
</file>

<file path=xl/comments1.xml><?xml version="1.0" encoding="utf-8"?>
<comments xmlns="http://schemas.openxmlformats.org/spreadsheetml/2006/main">
  <authors>
    <author>Raúl Mendoza Paredes</author>
  </authors>
  <commentList>
    <comment ref="C381" authorId="0">
      <text>
        <r>
          <rPr>
            <b/>
            <sz val="9"/>
            <color indexed="81"/>
            <rFont val="Tahoma"/>
            <family val="2"/>
          </rPr>
          <t>Raúl Mendoza Paredes:</t>
        </r>
        <r>
          <rPr>
            <sz val="9"/>
            <color indexed="81"/>
            <rFont val="Tahoma"/>
            <family val="2"/>
          </rPr>
          <t xml:space="preserve">
Solo Sólidos</t>
        </r>
      </text>
    </comment>
  </commentList>
</comments>
</file>

<file path=xl/sharedStrings.xml><?xml version="1.0" encoding="utf-8"?>
<sst xmlns="http://schemas.openxmlformats.org/spreadsheetml/2006/main" count="824" uniqueCount="514">
  <si>
    <t>Cuentan con un procedimiento adecuado de recolección, clasificación y manejo de desechos orgánicos e inorgánicos?</t>
  </si>
  <si>
    <t>Hay un numero adecuado de Sanitarios y vestidores  y se mantienen en condiciones higiénicas?</t>
  </si>
  <si>
    <t>Existen procedimientos y programa para la limpieza y desinfección del equipo y áreas en general?</t>
  </si>
  <si>
    <t>Existe un programa, procedimiento y registros para la rotación de desinfectantes y están estos documentos al dia?</t>
  </si>
  <si>
    <t>El área es exclusiva y no  esta invadida por otros materiales?</t>
  </si>
  <si>
    <t xml:space="preserve">Los recipientes están identificados con etiqueta (verde, amarilla o rojo) que indique estatus? </t>
  </si>
  <si>
    <t>Los recipientes están ubicados en el área correspondiente a su estatus?</t>
  </si>
  <si>
    <t>Los materiales están  almacenados dentro de los límites de temperatura y humedad permitidos.</t>
  </si>
  <si>
    <t>La Planta Farmacéutica cumple con lo siguiente:</t>
  </si>
  <si>
    <t>Alejado de fuentes de contaminación?</t>
  </si>
  <si>
    <t>La planta esta diseñada de tal manera que el flujo de equipo, materiales y personal impida la contaminación?</t>
  </si>
  <si>
    <t>Cuentan con las siguientes áreas auxiliares:</t>
  </si>
  <si>
    <t>Cafetería?</t>
  </si>
  <si>
    <t>Lavandería?</t>
  </si>
  <si>
    <t>Sanitarios y vestidores fuera de las áreas de producción?</t>
  </si>
  <si>
    <t>EQUIPOS  (Líquidos, Semisólidos, Sólidos, Empaque)                                                                                      Diseño, Mantenimiento y Manejo</t>
  </si>
  <si>
    <t>Está  el equipo de producción diseñado y construido de acuerdo a la operación que en él se realice?</t>
  </si>
  <si>
    <t>Todo los instrumentos de medición son de rango y precisión acordes con la capacidad que ellos tienen?</t>
  </si>
  <si>
    <t>La reparación y mantenimiento de los equipos se efectúa de tal forma que no presente ningún riesgo para la calidad de los productos?</t>
  </si>
  <si>
    <t>Tienen los equipos de fabricación dispositivos de seguridad adecuados?</t>
  </si>
  <si>
    <t>Se calibran y ajustan periódicamente las balanzas y otros equipos de medición siguiendo un programa y procedimiento de calibración externa?</t>
  </si>
  <si>
    <t>Se cuenta con procedimientos escritos para el mantenimiento de los equipos donde se efectúan los procesos anteriores, se lleva registro de los mismos y están al día?</t>
  </si>
  <si>
    <t>Existe un procedimiento para la regeneración de las resinas de intercambio y están al día?</t>
  </si>
  <si>
    <t>a) Control fisicoquímico</t>
  </si>
  <si>
    <t>b) Control Microbiológico</t>
  </si>
  <si>
    <t>Las aguas de desecho son removidas en forma higiénica, se les da tratamiento de desactivación?</t>
  </si>
  <si>
    <t>Se llevan registros de temperatura y humedad relativa  cuando sea necesario  y están al día?</t>
  </si>
  <si>
    <t>Las distintas áreas de producción de sólidos, semisólidos y líquidos cumplen con lo siguiente:</t>
  </si>
  <si>
    <t>Pisos, paredes y techos lisos, impermeables con media caña y de fácil limpieza?</t>
  </si>
  <si>
    <t>Ventanas que faciliten la limpieza que impidan la acumulación de polvo y otros contaminantes?</t>
  </si>
  <si>
    <t>Iluminación suficiente?</t>
  </si>
  <si>
    <t>Lámparas y difusores de fácil limpieza que impidan la acumulación de polvo y otros contaminantes?</t>
  </si>
  <si>
    <t>Toma de fluidos que eviten la acumulación de polvos?</t>
  </si>
  <si>
    <t>Contiene únicamente el equipo necesario?</t>
  </si>
  <si>
    <t>Inexistencia de contaminación cruzada?</t>
  </si>
  <si>
    <t>Inexistencia de áreas de paso?</t>
  </si>
  <si>
    <t>Las áreas de lavado y suministros están convenientemente ubicados?</t>
  </si>
  <si>
    <t>Cuentan con un sistema de aire de 85% de eficiencia como mínimo?</t>
  </si>
  <si>
    <t>Las áreas de fabricación de sólidos cuentan con presión negativa?</t>
  </si>
  <si>
    <t>Las áreas de fabricación de líquidos y semi-sólidos cuentan con presión positiva?</t>
  </si>
  <si>
    <t>¿Las áreas de fabricación de líquidos y semi-sólidos cuentan con suministro de agua potable, desionizada potable caliente y vapor?</t>
  </si>
  <si>
    <t>g)   Tiene  Sistema de Inyección y Extracción de aire al 85% de eficiencia como mínimo?</t>
  </si>
  <si>
    <t>Cuentan con procedimientos para la recepción, identificación, almacenaje, muestreo, análisis de materia prima y material de empaque?</t>
  </si>
  <si>
    <t>El muestreo se realiza de manera que se evite la contaminación?</t>
  </si>
  <si>
    <t>Limpieza y Sanitización del equipo y utensilios auxiliares, y área?</t>
  </si>
  <si>
    <t>Los pesos y medidas se registran en la orden de producción por la persona quien lo realiza y se verifica por una segunda persona?</t>
  </si>
  <si>
    <t>Se maneja de forma que se evita el riesgo de confusión y contaminación?</t>
  </si>
  <si>
    <t>Las áreas de trabajo  están libres de materiales, documentos e identificaciones del lote anterior?</t>
  </si>
  <si>
    <t>Todos los recipientes empleados a lo largo de la producción  están identificados?</t>
  </si>
  <si>
    <t>Se registran las pruebas analíticas realizadas al producto en proceso?</t>
  </si>
  <si>
    <t>Han establecidos tiempos de referencia para la terminación de cada fase de producción, se registran las desviaciones?</t>
  </si>
  <si>
    <t>Cuando realizan un reproceso es aprobado por producción y control de calidad?</t>
  </si>
  <si>
    <t>Cuentan con procedimientos para evitar la confusión del material de empaque y etiquetas?</t>
  </si>
  <si>
    <t>Las áreas de empaque cumplen con lo siguiente:</t>
  </si>
  <si>
    <t>g) Sistema eficiente de inyección/ y extracción de     aire de 85% de eficiencia.( áreas de empaque primario)?</t>
  </si>
  <si>
    <t>i) Control de Temperatura y humedad relativa ( áreas de empaque primario)?</t>
  </si>
  <si>
    <t>ñ) área de lavado y suministros de limpieza?</t>
  </si>
  <si>
    <t>u) Inexistencias de áreas de paso?</t>
  </si>
  <si>
    <t>15.D</t>
  </si>
  <si>
    <t>15.L, 16</t>
  </si>
  <si>
    <t>213, 214</t>
  </si>
  <si>
    <t>178, 198, 216, 217</t>
  </si>
  <si>
    <t>109, 238</t>
  </si>
  <si>
    <t>236, 239</t>
  </si>
  <si>
    <t>1, 2.5, 2.9, 6</t>
  </si>
  <si>
    <t>EMPRESA:</t>
  </si>
  <si>
    <t>EL ESTABLECIMIENTO ESTA AUTORIZADO PARA MANUFACTURAR:</t>
  </si>
  <si>
    <t>1.01 a 1.04</t>
  </si>
  <si>
    <t>3 a 9</t>
  </si>
  <si>
    <t>Estructura Organizacional</t>
  </si>
  <si>
    <t xml:space="preserve">¿Tiene el laboratorio fabricante  organigramas generales y específicos de  cada uno de los departamentos, se encuentran actualizados?  </t>
  </si>
  <si>
    <t xml:space="preserve"> ¿Existe independencia de responsabilidades entre  producción y control de calidad?</t>
  </si>
  <si>
    <t>¿ Cuenta con descripciones escritas de las funciones y responsabilidades de cada puesto incluido en el organigrama?</t>
  </si>
  <si>
    <t>1.06  a 1.08</t>
  </si>
  <si>
    <t>16  y  17</t>
  </si>
  <si>
    <t>Capacitación del Personal</t>
  </si>
  <si>
    <t>Existen los registros?</t>
  </si>
  <si>
    <t>Higiene Personal</t>
  </si>
  <si>
    <t>2.01  a  2.04</t>
  </si>
  <si>
    <t>3,  18  y   19</t>
  </si>
  <si>
    <t>Salud  Ocupacional</t>
  </si>
  <si>
    <t>Al ingresar a las áreas de producción, los empleados permanentes, temporales o visitantes, utilizan  vestimenta acorde a las tareas que se realizan?</t>
  </si>
  <si>
    <t>¿Los operarios están con uniformes limpios y en buenas condiciones?</t>
  </si>
  <si>
    <t xml:space="preserve">Existen carteles, rótulos  alusivos que indiquen al personal la obligación de lavarse la manos después de utilizar los servicios sanitarios y después de comer? </t>
  </si>
  <si>
    <t>5.01, 5.02,  5.05.   5.08,   5.09</t>
  </si>
  <si>
    <t>%  del no cumplimiento</t>
  </si>
  <si>
    <t>REPRESENTANTE LEGAL:</t>
  </si>
  <si>
    <t>Se dispone de tanques de almacenamiento para:?                                                                              a) Agua purificada.                                                                                b) Agua destilada.                                                                                               c) Material de construcción.                                                                                    d) Tiempo de almacenamiento.</t>
  </si>
  <si>
    <t>49 a 55  y  60</t>
  </si>
  <si>
    <t>La ubicación del equipo, facilita su limpieza así como la del área en la que se encuentra?</t>
  </si>
  <si>
    <t>Existe un registro del uso de los equipos?</t>
  </si>
  <si>
    <t>Los filtros  empleados en  los equipos donde se manejan fluidos en el proceso de elaboración de productos no  desprenden fibras?</t>
  </si>
  <si>
    <t>Existe un programa de mantenimiento preventivo de los equipos?</t>
  </si>
  <si>
    <t>Existen registros del mantenimiento preventivo y correctivo?</t>
  </si>
  <si>
    <t>Existen procedimientos de la limpieza del equipo incluyendo utensilios?</t>
  </si>
  <si>
    <t>Calibración</t>
  </si>
  <si>
    <t>Sistema de Agua</t>
  </si>
  <si>
    <t>No.</t>
  </si>
  <si>
    <t>Saneamiento e Higiene</t>
  </si>
  <si>
    <t>Equipos, instrumentos y sistemas de apoyo</t>
  </si>
  <si>
    <t>Total</t>
  </si>
  <si>
    <t>que se cumplen en la fecha</t>
  </si>
  <si>
    <t>Conclusiones de la auditoria</t>
  </si>
  <si>
    <t>Sistema de Aire</t>
  </si>
  <si>
    <t>Segmento de la auditoria</t>
  </si>
  <si>
    <t>Organización y Personal</t>
  </si>
  <si>
    <t>Saneamiento e higiene</t>
  </si>
  <si>
    <t>Existe procedimiento de cambio de uniforme y se efectúa diariamente?</t>
  </si>
  <si>
    <t>Existen procedimientos escritos para el lavado y secado de manos?</t>
  </si>
  <si>
    <t>Existe la prohibición de comer, beber, fumar, portar joyas y usar maquillaje en todas las áreas de producción y Control de Calidad?</t>
  </si>
  <si>
    <t>Están los alimentos guardados y se preparan solo en lugares especialmente designados para ese propósito, fuera del área de producción?</t>
  </si>
  <si>
    <t>Limpieza y Sanitización</t>
  </si>
  <si>
    <t>Existen y se siguen procedimientos escritos para el uso de agentes de limpieza y saneamiento adecuados?</t>
  </si>
  <si>
    <t>Dotación</t>
  </si>
  <si>
    <t>150 al 152</t>
  </si>
  <si>
    <t>Existe un área para el lavado de uniformes y cuenta con sus respectivos procedimientos?</t>
  </si>
  <si>
    <t>Control de Plagas</t>
  </si>
  <si>
    <t>2.17 y 2.18</t>
  </si>
  <si>
    <t>FECHA DE INSPECCIÓN:</t>
  </si>
  <si>
    <t xml:space="preserve">TELEFONOS: </t>
  </si>
  <si>
    <t xml:space="preserve">DIRECCIÓN ELECTRÓNICA: </t>
  </si>
  <si>
    <t>Existe un registro de los rodenticidas e insecticidas utilizados?</t>
  </si>
  <si>
    <t>24 1.-1.11</t>
  </si>
  <si>
    <t>Registro de Temperatura y Humedad Relativa (con límites)</t>
  </si>
  <si>
    <t xml:space="preserve">3.11, 3.12, 3.30, 3.31 </t>
  </si>
  <si>
    <t>66,67,68</t>
  </si>
  <si>
    <t>84 inciso h</t>
  </si>
  <si>
    <t>Numero de extinguidores revisados y cargados de acuerdo al tipo de materiales que se almacenan.</t>
  </si>
  <si>
    <t>97,98</t>
  </si>
  <si>
    <t>74 y 75</t>
  </si>
  <si>
    <t>Existen y se siguen procedimientos y programas escritos para el uso de raticidas, insecticidas, fungicidas,  y agentes fumigadores?</t>
  </si>
  <si>
    <t>Existen un programa general de la planta?</t>
  </si>
  <si>
    <t xml:space="preserve">Las etiquetas de materias primas contienen la siguiente información:  </t>
  </si>
  <si>
    <t>Cuentan con registro del mantenimiento preventivo y correctivo?</t>
  </si>
  <si>
    <t>Cuentan con programa del mantenimiento preventivo y correctivo?</t>
  </si>
  <si>
    <t>8.01, 8.03</t>
  </si>
  <si>
    <t>Todo equipo empleado en la producción y empaque cuentan con un procedimiento en el cual se especifican en forma clara las instrucciones y precauciones para su manejo?</t>
  </si>
  <si>
    <t>53, 55</t>
  </si>
  <si>
    <t>5.01, 5.03</t>
  </si>
  <si>
    <t>Se identifica adecuadamente el equipo?</t>
  </si>
  <si>
    <t>Existen registros de los mismos?</t>
  </si>
  <si>
    <t>Existe un programa y procedimientos escritos para realizar los análisis de agua, se tienen los registros y están al día? Cumplen con las especificación de la FEU vigente?</t>
  </si>
  <si>
    <t>Existe un procedimiento escrito y puntos adecuados para el muestreo del agua hay registros y están al día?</t>
  </si>
  <si>
    <t>Existen procedimientos escritos para la limpieza y desinfección de las tuberías así como también procedimientos que garanticen que el agente de desinfección se ha eliminado en forma efectiva, hay registros y están al día?</t>
  </si>
  <si>
    <t>Utilizan vapor de agua en sus procesos y se controla la calidad del mismo?</t>
  </si>
  <si>
    <t>Existe un sistema de suministro y extracción de aire en las áreas de:?</t>
  </si>
  <si>
    <t>a) Pesaje de materia prima.</t>
  </si>
  <si>
    <t>Cómo se garantiza la calidad del aire que circula en las áreas?</t>
  </si>
  <si>
    <t>Se manejan diferenciales de presión interna para cada área y cuentan con registros?</t>
  </si>
  <si>
    <t>¿Existen manuales de procedimientos para el mantenimiento del sistema de aire?</t>
  </si>
  <si>
    <t>¿Los registros del mismo están al día?</t>
  </si>
  <si>
    <t>¿Posee colectores adicionales de polvo?</t>
  </si>
  <si>
    <t>3.60-3.61</t>
  </si>
  <si>
    <t>¿Cuentan con un programa y procedimientos escritos para el control microbiológico del área?</t>
  </si>
  <si>
    <t>¿Tienen registros al día?</t>
  </si>
  <si>
    <t>Cuentan con los siguientes procedimientos:</t>
  </si>
  <si>
    <t>Tiene el área de Metrología  las siguientes condiciones?</t>
  </si>
  <si>
    <t>d)   Tiene paredes, pisos y techo lisos, impermeables y de fácil limpieza?</t>
  </si>
  <si>
    <t>Tienen las Etiquetas de Pesado  de los insumos la siguiente información?</t>
  </si>
  <si>
    <t>180, 203</t>
  </si>
  <si>
    <t>7.06, 9.23</t>
  </si>
  <si>
    <t>Todos los equipos de Control de Calidad deben tener:</t>
  </si>
  <si>
    <t>2.01-2.05</t>
  </si>
  <si>
    <t>Almacenamiento de materiales y producto terminado</t>
  </si>
  <si>
    <t xml:space="preserve">198, 199 </t>
  </si>
  <si>
    <t>194, 199, 211</t>
  </si>
  <si>
    <t>7.04, 9.15, 9.16</t>
  </si>
  <si>
    <t>190, 201</t>
  </si>
  <si>
    <t>¿Existe evidencia que el Director técnico participa en las inspecciones realizadas?</t>
  </si>
  <si>
    <t>Dispone el laboratorio fabricante de personal calificado y experiencia práctica según el puesto asignado?</t>
  </si>
  <si>
    <t>Las   funciones asignadas a cada persona que labora en la planta son congruentes  con su nivel de responsabilidad  para que no constituyan un riesgo a la calidad?</t>
  </si>
  <si>
    <t>Todo el personal que labora en el laboratorio cuenta con tarjeta de salud o certificado médico?</t>
  </si>
  <si>
    <t>Existen registros de las medidas correctivas realizadas?</t>
  </si>
  <si>
    <t>Existe procedimiento de cómo se realiza el lavado de uniforme?</t>
  </si>
  <si>
    <t>Cumple el personal con estas disposiciones?</t>
  </si>
  <si>
    <t>190, 200,</t>
  </si>
  <si>
    <t>Especificaciones de todos los insumos (materias primas, material de empaque) y producto terminado. Actualizadas?</t>
  </si>
  <si>
    <t>Control de calidad</t>
  </si>
  <si>
    <t>Documentación de control de calidad</t>
  </si>
  <si>
    <t>Documentación general</t>
  </si>
  <si>
    <t>Garantía de la calidad</t>
  </si>
  <si>
    <t>154, 155, 156</t>
  </si>
  <si>
    <t>185, 204</t>
  </si>
  <si>
    <t>Edificios e Instalaciones</t>
  </si>
  <si>
    <t>21, 24</t>
  </si>
  <si>
    <t>23, 24</t>
  </si>
  <si>
    <t>2.03, 2.2</t>
  </si>
  <si>
    <t>3.05</t>
  </si>
  <si>
    <t>3.06, 3.08, 3.09</t>
  </si>
  <si>
    <t>3.60, 3.61</t>
  </si>
  <si>
    <t>23,24,28,33</t>
  </si>
  <si>
    <t>Se le proporciona al personal, los implementos de protección como zapatos especiales, mascaras, anteojos, guantes, protección auditiva y otros elementos protectores para el manejo de sustancias altamente activas o toxicas?</t>
  </si>
  <si>
    <t>MUESTREO Y PESADO</t>
  </si>
  <si>
    <t>65, 157</t>
  </si>
  <si>
    <t>74, 175</t>
  </si>
  <si>
    <t>84, 91</t>
  </si>
  <si>
    <t>99, 100, 101</t>
  </si>
  <si>
    <t>3.43</t>
  </si>
  <si>
    <t>3.38</t>
  </si>
  <si>
    <t>117, 120</t>
  </si>
  <si>
    <t>3,34, 3.36, 3.37, 3.39, 3.42</t>
  </si>
  <si>
    <t>CONTROL EN PROCESO</t>
  </si>
  <si>
    <t>129, 130, 131</t>
  </si>
  <si>
    <t>126, 132</t>
  </si>
  <si>
    <t>134, 135</t>
  </si>
  <si>
    <t>154, 155</t>
  </si>
  <si>
    <t>155, 156</t>
  </si>
  <si>
    <t>172, 174</t>
  </si>
  <si>
    <t>6.01</t>
  </si>
  <si>
    <t>Referencia: Acuerdo 506-2002, anexo 3, resolución 93-2002</t>
  </si>
  <si>
    <t>Guía</t>
  </si>
  <si>
    <t>Articulo</t>
  </si>
  <si>
    <t>Producción</t>
  </si>
  <si>
    <t>108, 109, 110, 111</t>
  </si>
  <si>
    <t>Cumplimiento</t>
  </si>
  <si>
    <t>La formula maestra para cada producto tiene el siguiente diseño:</t>
  </si>
  <si>
    <t>La orden de fabricación para cada producto tiene el siguiente diseño:</t>
  </si>
  <si>
    <t>Observaciones</t>
  </si>
  <si>
    <t>La orden de empaque tiene el siguiente diseño:</t>
  </si>
  <si>
    <t>122, 123, 124, 125, 126</t>
  </si>
  <si>
    <t>112, 127, 128, 129, 130, 131, 132, 133, 134, 135, 136</t>
  </si>
  <si>
    <t>172, 173, 174, 175, 176, 177</t>
  </si>
  <si>
    <t>Total de la verificación Real</t>
  </si>
  <si>
    <t>Total de la verificación Teórico</t>
  </si>
  <si>
    <t xml:space="preserve">203, </t>
  </si>
  <si>
    <t>113, 178, 205</t>
  </si>
  <si>
    <t>211, 212</t>
  </si>
  <si>
    <t>74, 76, 79, 81, 82, 83</t>
  </si>
  <si>
    <t>Cada línea de empaque solo es usado para condicionar un lote y presentación a la vez?</t>
  </si>
  <si>
    <t>Al empacar mas de un producto con apariencia semejante se realiza en áreas físicamente separadas o cuenta con procedimientos para evitar el riesgo de contaminación?</t>
  </si>
  <si>
    <t xml:space="preserve">El departamento de Control de Calidad dispone de las siguientes áreas: </t>
  </si>
  <si>
    <t>área para realizar pruebas fisicoquímicas, microbiológicas e Instrumental?</t>
  </si>
  <si>
    <t>Reúnen las áreas los siguientes requisitos:</t>
  </si>
  <si>
    <t>identificación adecuada?</t>
  </si>
  <si>
    <t>Orden, Limpieza e iluminación adecuada?</t>
  </si>
  <si>
    <t>Ventilación adecuada?</t>
  </si>
  <si>
    <t>área de Lavado y Suministros?</t>
  </si>
  <si>
    <t xml:space="preserve">Cuenta Control de Calidad con los procedimientos, documentación y registros siguientes: </t>
  </si>
  <si>
    <t>Muestreo de materias primas, envases, cierres, materiales en proceso, rotulación y producto terminado. Tomando muestras representativas?</t>
  </si>
  <si>
    <t>Manejo de Instrumental (descripción operativa, mantenimiento y calibración)?</t>
  </si>
  <si>
    <t>Análisis fisicoquímico?</t>
  </si>
  <si>
    <t>Análisis microbiológico?</t>
  </si>
  <si>
    <t>Aprobación y rechazo de cada lote de insumos y producto terminado?</t>
  </si>
  <si>
    <t>Garantía de reactivos químicos y estándares?</t>
  </si>
  <si>
    <t>Para Reprocesos, Recuperación y Remanentes de Productos?</t>
  </si>
  <si>
    <t>Muestras de Retención:</t>
  </si>
  <si>
    <t>están debidamente identificados?</t>
  </si>
  <si>
    <t>Mantienen bajo su cuidado los reportes de los análisis efectuados a todos los materiales y productos ?</t>
  </si>
  <si>
    <t>Revisan la documentación referente a la manufactura de cada lote?</t>
  </si>
  <si>
    <t>efectúan toma de muestras de materia prima, material de empaque, productos semi-elaborados y terminados en cantidad suficiente?</t>
  </si>
  <si>
    <t>Inspeccionan el estado de limpieza del personal, áreas y equipo durante las operaciones de manufactura?</t>
  </si>
  <si>
    <t>Se efectúa de manera adecuada el reanalisis de materia prima?</t>
  </si>
  <si>
    <t>descripción operativa que garantice su uso correcto y constante?</t>
  </si>
  <si>
    <t>Plan periódico de calibración?</t>
  </si>
  <si>
    <t>Registro para cada equipo, limpieza, calibración y mantenimiento?</t>
  </si>
  <si>
    <t>Programa, procedimiento y registros para minimizar la contaminación microbiana?</t>
  </si>
  <si>
    <t>documentación de producción</t>
  </si>
  <si>
    <t>Verificar procedimiento para la redacción, revisión, aprobación y emisión de las formulas maestras?</t>
  </si>
  <si>
    <t>descripción cualitativa y cuantitativa de los componentes?</t>
  </si>
  <si>
    <t>Nombres y firmas de las personas calificadas involucradas en la emisión, revisión y aprobación de la misma?</t>
  </si>
  <si>
    <t>Indicación del proceso de fabricación del producto, especificación de equipos y áreas a utilizar?</t>
  </si>
  <si>
    <t>Las formulas maestras de los productos coinciden con las presentadas en la documentación para la obtención de registros sanitarios?</t>
  </si>
  <si>
    <t>Forma farmacéutica y concentración por unidad?</t>
  </si>
  <si>
    <t>Cálculos de excesos en función del proceso y de la pureza del principio activo?</t>
  </si>
  <si>
    <t>Resultados del análisis de producto en proceso?</t>
  </si>
  <si>
    <t>Cuentan con procedimiento de cumplimiento y para la recopilación de toda la documentación de un lote de producto que ha finalizado su proceso?</t>
  </si>
  <si>
    <t>Fecha de emisión, inicio y terminación?</t>
  </si>
  <si>
    <t>Código y descripción de cada material de empaque?</t>
  </si>
  <si>
    <t>Conciliación de los materiales?</t>
  </si>
  <si>
    <t>Certificados de control de calidad de todos los insumos y producto terminado para su aprobación o rechazo, procedimiento?</t>
  </si>
  <si>
    <t>Procedimientos de calificación de los proveedores, registros?</t>
  </si>
  <si>
    <t>En ell contrato de maquila el contratante titular asume la responsabilidad final de asegurar que el producto cumpla con las especificaciones de calidad y requisitos legales?</t>
  </si>
  <si>
    <t>Proporciona el contratante al maquilador la información referente a la manufactura y control de calidad del producto?</t>
  </si>
  <si>
    <t>El maquilador proporciona la documentación referente a la manufactura y control de calidad del producto maquilado?</t>
  </si>
  <si>
    <t>Cuentan con procedimientos que regulan la distribución y trazabilidad de los productos que se comercializan?</t>
  </si>
  <si>
    <t>Número de Análisis y fecha?</t>
  </si>
  <si>
    <t>Código o número de clave interno?</t>
  </si>
  <si>
    <t>Los materiales de envase cuentan con las especificaciones mínimas siguientes:</t>
  </si>
  <si>
    <t>Procedimientos para divulgar la política de calidad en todos los niveles?</t>
  </si>
  <si>
    <t>Procedimiento para la liberación de los productos al mercado?</t>
  </si>
  <si>
    <t>Mantienen documentos originales de todos los procedimientos y registros de distribución de las copias autorizadas?</t>
  </si>
  <si>
    <t>Indicaciones para llenar la guía de auto inspección.</t>
  </si>
  <si>
    <t>Ejemplo:</t>
  </si>
  <si>
    <t>Para la determinacion del punteo del ítem en cuestion, se usara la siguiente tabla para su análisis:</t>
  </si>
  <si>
    <t>Organización y personal</t>
  </si>
  <si>
    <t>Estructura organizacional</t>
  </si>
  <si>
    <t>Porcentaje de cumplimiento:</t>
  </si>
  <si>
    <t>Tiene el laboratorio fabricante organigramas generales y especificos de cada uno de los departamentos, se encuentran actualizados?</t>
  </si>
  <si>
    <t>por ejemplo si solamente tiene el 25% de cobertura</t>
  </si>
  <si>
    <t>Total de verificacion real</t>
  </si>
  <si>
    <t>Resultado real</t>
  </si>
  <si>
    <t xml:space="preserve">Nota: </t>
  </si>
  <si>
    <t>Segmento de autoisnpeccion</t>
  </si>
  <si>
    <t>Parametro a evaluar:</t>
  </si>
  <si>
    <t>Ítem</t>
  </si>
  <si>
    <t>ASIGNACION DEL VALOR TEORICO AL ÍTEM EN AUTOINSPECCION</t>
  </si>
  <si>
    <r>
      <t xml:space="preserve">3 * 0.25 = 0.75 y se ubica el resultado en la columna </t>
    </r>
    <r>
      <rPr>
        <b/>
        <sz val="10"/>
        <rFont val="Verdana"/>
        <family val="2"/>
      </rPr>
      <t>total de la verificacion real</t>
    </r>
    <r>
      <rPr>
        <sz val="10"/>
        <rFont val="Verdana"/>
        <family val="2"/>
      </rPr>
      <t>.</t>
    </r>
  </si>
  <si>
    <r>
      <t xml:space="preserve">(Valor teorico del item a evaluar, se encuentra en la columna de </t>
    </r>
    <r>
      <rPr>
        <b/>
        <sz val="10"/>
        <rFont val="Verdana"/>
        <family val="2"/>
      </rPr>
      <t>sub total de la verificacion teorica</t>
    </r>
    <r>
      <rPr>
        <sz val="10"/>
        <rFont val="Verdana"/>
        <family val="2"/>
      </rPr>
      <t xml:space="preserve">) </t>
    </r>
    <r>
      <rPr>
        <b/>
        <sz val="10"/>
        <rFont val="Verdana"/>
        <family val="2"/>
      </rPr>
      <t>multiplicado por</t>
    </r>
    <r>
      <rPr>
        <sz val="10"/>
        <rFont val="Verdana"/>
        <family val="2"/>
      </rPr>
      <t xml:space="preserve"> (valor de cumplimiento, ubicado en la columna de cumplimiento)/(100)</t>
    </r>
  </si>
  <si>
    <t>Referencia: Acuerdo 506-02, anexo 3, resolución 93-02</t>
  </si>
  <si>
    <t>Equipos, instrumentos y sistemas de apoyo critico</t>
  </si>
  <si>
    <t>9.36, 9.37</t>
  </si>
  <si>
    <t>Porcentaje de cumplimiento</t>
  </si>
  <si>
    <t xml:space="preserve"> Existen registros de las capacitaciones?</t>
  </si>
  <si>
    <t>Existe un programa escrito de capacitación continua en buenas prácticas de manufactura, para todo el personal operativo?</t>
  </si>
  <si>
    <t>Se instruye al personal que debe informar al supervisor condiciones de salud que puedan afectar la calidad del producto?</t>
  </si>
  <si>
    <t>Realiza el laboratorio controles microbiológicos de las manos del personal de acuerdo a un programa y  procedimiento?</t>
  </si>
  <si>
    <t>Bodegas y Manejo de materiales:</t>
  </si>
  <si>
    <t>Se encuentran debidamente identificadas?</t>
  </si>
  <si>
    <t>Tienen el tamaño adecuado a las necesidades de la empresa?</t>
  </si>
  <si>
    <t>Se encuentran Limpias y Ordenadas?</t>
  </si>
  <si>
    <t>El material de construcción y su estado no afectan la calidad de los productos que se almacenan?</t>
  </si>
  <si>
    <t>Tiene suficiente iluminación?</t>
  </si>
  <si>
    <t>Esta la Ventilación funcionando?</t>
  </si>
  <si>
    <t>Tarimas y estanterías separadas de la pared 20-25 cms, ordenadas y limpias</t>
  </si>
  <si>
    <t>Los contenedores o recipientes de materia prima y componentes cumplen con no presentar daños que afecten la calidad de su contenido?</t>
  </si>
  <si>
    <t>Utilización de materiales con sistema PEPS?</t>
  </si>
  <si>
    <t>Tamaño adecuado para facilitar la limpieza, mantenimiento y operaciones?</t>
  </si>
  <si>
    <t>La planta recibe un mantenimiento adecuado?</t>
  </si>
  <si>
    <t>Área de Mantenimiento?</t>
  </si>
  <si>
    <t>Son las superficies de los equipos que tienen contacto directo con las materias primas, productos en proceso, de acero inoxidable grado farmacéutico u otro material que no sea reactivo, aditivo o adsorbente?</t>
  </si>
  <si>
    <t>Hay programa y procedimientos escritos de lavado y desinfección de los tanques para almacenamiento de agua  y existe un registro al día de los mismos?</t>
  </si>
  <si>
    <t>NA</t>
  </si>
  <si>
    <t>Se realizan los siguientes análisis del agua?:</t>
  </si>
  <si>
    <t>Existe un procedimiento y registro  para la destrucción de los residuos de los filtros de los extractores?</t>
  </si>
  <si>
    <t>Debidamente identificada?</t>
  </si>
  <si>
    <t>Ordenada y limpia?</t>
  </si>
  <si>
    <t>Control de temperatura y humedad?</t>
  </si>
  <si>
    <t>Toma de gases y fluidos debidamente identificadas?</t>
  </si>
  <si>
    <t>Reposaderas de tipo sanitario?</t>
  </si>
  <si>
    <t>No se introducen materiales que desprenden fibra?</t>
  </si>
  <si>
    <t>Espacio adecuado para los procesos?</t>
  </si>
  <si>
    <t>Rejillas de inyección y extracción convenientemente ubicadas?</t>
  </si>
  <si>
    <t>a)   Está identificada y separada físicamente?</t>
  </si>
  <si>
    <t>c)   Tiene tamaño adecuado?</t>
  </si>
  <si>
    <t>b)   Está limpia y ordenada?</t>
  </si>
  <si>
    <t>e)   Tiene iluminación adecuada?</t>
  </si>
  <si>
    <t>f)   Tiene control de Humedad?</t>
  </si>
  <si>
    <t>Realizan muestreo, análisis y aprueban cada lote de materia prima y de empaque que ingresa?</t>
  </si>
  <si>
    <t>El muestreo es representativo basado en un procedimiento?</t>
  </si>
  <si>
    <t>Para el manejo de materiales ?</t>
  </si>
  <si>
    <t>Equipo e instrumento de capacidad y sensibilidad adecuada?</t>
  </si>
  <si>
    <t>a)   Nombre del Insumo?</t>
  </si>
  <si>
    <t>b)   Numero de Lote?</t>
  </si>
  <si>
    <t>c)   Fecha de Expiración ?</t>
  </si>
  <si>
    <t>d)   Nombre del producto  a fabricar?</t>
  </si>
  <si>
    <t>e)   Numero de Lote del producto a fabricar?</t>
  </si>
  <si>
    <t>f)    Tara, Peso Neto y Peso Bruto  (Sistema Métrico Decimal)?</t>
  </si>
  <si>
    <t>g)   Fecha de Pesado?</t>
  </si>
  <si>
    <t>h)   Nombre y firma de la persona que pesó ?</t>
  </si>
  <si>
    <t>i)    Nombre y firma de la persona que revisó?</t>
  </si>
  <si>
    <t>Cuentan con procedimientos que describen los controles en proceso?</t>
  </si>
  <si>
    <t>Cuentan con procedimientos de cuarentena y rechazo para los productos en proceso?</t>
  </si>
  <si>
    <t>Cuentan con procedimientos para realizar reprocesos que garanticen que el producto resultante cumple con especificaciones?</t>
  </si>
  <si>
    <t>a) Identificación correcta.?</t>
  </si>
  <si>
    <t>b)  Paredes, techos, pisos recubiertos, con material liso, impermeable y de fácil limpieza?</t>
  </si>
  <si>
    <t>c) Ventanas adecuadas ?</t>
  </si>
  <si>
    <t>d)Lamparas y difusores adecuados?</t>
  </si>
  <si>
    <t>e) Orden y Limpieza?</t>
  </si>
  <si>
    <t>f)Iluminación adecuada de acuerdo al tipo de trabajo?</t>
  </si>
  <si>
    <t>h) Inyección y extracción (rejillas) convenientemente ubicadas?</t>
  </si>
  <si>
    <t>j) Posee presión positiva o negativa ( donde aplique)?</t>
  </si>
  <si>
    <t>k)Espacio adecuado para los procesos?</t>
  </si>
  <si>
    <t>m) Toma de gases y fluidos identificadas?</t>
  </si>
  <si>
    <t>n) Reposaderas de tipo sanitario?</t>
  </si>
  <si>
    <t>o) Procedimientos de limpieza y Sanitizacion?</t>
  </si>
  <si>
    <t>p) Contener únicamente equipo necesario?</t>
  </si>
  <si>
    <t>q)  Inexistencia de riesgo de Contaminación Cruzada?</t>
  </si>
  <si>
    <t>Control de Calidad esta dotado de los instrumentos, equipo y aparatos necesarios para realizar un control objetivo reproducible, especifico y confiable?</t>
  </si>
  <si>
    <t>Aire acondicionado si el instrumental lo requiere (Control de Temperatura y humedad)?</t>
  </si>
  <si>
    <t>Dispositivos de Primeros Auxilios (regadera, lava ojos, extinguidores, etc)?</t>
  </si>
  <si>
    <t>Manejo de desechos y solventes?</t>
  </si>
  <si>
    <t>Condiciones de almacenamiento de insumos (materiales y reactivos)?</t>
  </si>
  <si>
    <t>Relacionados con el destino de las materias primas, productos, envases o cierres rechazados?</t>
  </si>
  <si>
    <t>La cantidad de muestra retenida es suficiente y se almacena en condiciones adecuadas por un periodo de tiempo no menor a la fecha de vencimiento?</t>
  </si>
  <si>
    <t>Reactivos y Patrones de Referencia:</t>
  </si>
  <si>
    <t>Funciones de Control de Calidad:</t>
  </si>
  <si>
    <t>Inspeccionan las diferentes etapas de manufactura de un producto?</t>
  </si>
  <si>
    <t>Cuentan con especificaciones de materia prima y material de empaque?</t>
  </si>
  <si>
    <t>Nombre completo, código y numero del producto?</t>
  </si>
  <si>
    <t>Fecha de emisión?</t>
  </si>
  <si>
    <t>Forma farmacéutica y vida útil del producto?</t>
  </si>
  <si>
    <t>Formula unitaria e industrial?</t>
  </si>
  <si>
    <t>Código o referencia de la materia prima?</t>
  </si>
  <si>
    <t>Fecha de revisión de la formula?</t>
  </si>
  <si>
    <t>Registro sanitario?</t>
  </si>
  <si>
    <t>Procedimientos de muestreo del producto en proceso, granel y terminado?</t>
  </si>
  <si>
    <t>Procedimientos analíticos y de inspección para el producto en proceso, granel y terminado?</t>
  </si>
  <si>
    <t>Procedimiento de cuidados y precauciones para el manejo y almacenamiento del producto en proceso, granel y terminado?</t>
  </si>
  <si>
    <t>Especificaciones de materiales de empaque primario y secundario, y pruebas de control?</t>
  </si>
  <si>
    <t>Pruebas de estabilidad acelerada?</t>
  </si>
  <si>
    <t>Registros de control en proceso y de control de calidad, de las especificaciones del producto durante el proceso de fabricación?</t>
  </si>
  <si>
    <t>Nombre completo y código del producto?</t>
  </si>
  <si>
    <t>Numero de lote, procedimiento y registros?</t>
  </si>
  <si>
    <t>Tamaño del lote estándar de acuerdo a la capacidad del equipo?</t>
  </si>
  <si>
    <t>Nombre y cantidad de la materia prima que se va a usar?</t>
  </si>
  <si>
    <t>Potencia de cada uno de los principios activos?</t>
  </si>
  <si>
    <t>Fecha de inicio y finalización de la fabricación del producto?</t>
  </si>
  <si>
    <t>Fecha de vencimiento del producto?</t>
  </si>
  <si>
    <t>Numero o código de la formula maestra a la cual corresponde?</t>
  </si>
  <si>
    <t>Formula cualitativa y cuantitativa?</t>
  </si>
  <si>
    <t>Numero de lote de cada insumo a utilizar?</t>
  </si>
  <si>
    <t>Firmas de las personas calificadas que autorizan la manufactura?</t>
  </si>
  <si>
    <t>Firma de la persona que ha despachado los insumos y de la que los ha verificado?</t>
  </si>
  <si>
    <t>Firma de la persona que ha recibido los insumos?</t>
  </si>
  <si>
    <t>Procedimiento detallado de fabricación y equipo a utilizar?</t>
  </si>
  <si>
    <t>Precauciones y/o medidas especiales durante el proceso de fabricación?</t>
  </si>
  <si>
    <t>Firmas del operador, supervisor e inspector de control de calidad durante las operaciones del proceso de fabricación?</t>
  </si>
  <si>
    <t>Rendimiento real y teórico del producto fabricado?</t>
  </si>
  <si>
    <t>Registro de especificaciones del producto durante el proceso de fabricación?</t>
  </si>
  <si>
    <t>Presentación de la forma farmacéutica?</t>
  </si>
  <si>
    <t>Fecha de vencimiento para cada lote?</t>
  </si>
  <si>
    <t>Numero de lote de cada material de empaque?</t>
  </si>
  <si>
    <t>Cantidad de material de empaque requerido?</t>
  </si>
  <si>
    <t>Firma de la persona responsable de la operación de empaque?</t>
  </si>
  <si>
    <t>Firma de la persona que ha despachado el material de empaque y de quien lo ha verificado?</t>
  </si>
  <si>
    <t>Firma de la persona que ha recibido el material de empaque?</t>
  </si>
  <si>
    <t>Procedimiento detallado de dicha operación?</t>
  </si>
  <si>
    <t>Firma del inspector de control de calidad durante la operación?</t>
  </si>
  <si>
    <t>Rendimiento de la operación de empaque?</t>
  </si>
  <si>
    <t>Registro de las especificaciones del producto durante la operación de empaque?</t>
  </si>
  <si>
    <t>Procedimiento del material que no se uso durante la operación?</t>
  </si>
  <si>
    <t>Verificación del despeje de línea y su respectivo registro y  que forma parte de la documentación del producto?</t>
  </si>
  <si>
    <t>Muestra de retención de los materiales, verificación del procedimiento?</t>
  </si>
  <si>
    <t>Especificaciones de todos los insumos y productos terminados?</t>
  </si>
  <si>
    <t>Documentos y registros correspondientes a un lote por lo menos un año después de su fecha de vencimiento, procedimiento?</t>
  </si>
  <si>
    <t>Maquila:</t>
  </si>
  <si>
    <t>Cuenta con contrato de maquila?</t>
  </si>
  <si>
    <t>Bodegas:</t>
  </si>
  <si>
    <t>Nombre?</t>
  </si>
  <si>
    <t>Proveedor?</t>
  </si>
  <si>
    <t>Número de lote?</t>
  </si>
  <si>
    <t>Fecha de Recepción?</t>
  </si>
  <si>
    <t>Fecha de Reanálisis?</t>
  </si>
  <si>
    <t>Fecha de Expiración?</t>
  </si>
  <si>
    <t>Firma de Analista?</t>
  </si>
  <si>
    <t>Procedimientos y Registro de recepción, identificación, almacenamiento, manejo muestreo y análisis de materias primas y materiales de envase?</t>
  </si>
  <si>
    <t>Los lotes de materia prima y excipientes son muestreados, analizados y autorizados para su uso por Control de Calidad?</t>
  </si>
  <si>
    <t>Nombre de materia prima?</t>
  </si>
  <si>
    <t>Fabricantes o proveedores aprobados?</t>
  </si>
  <si>
    <t>Fórmula y/o descripción física?</t>
  </si>
  <si>
    <t>Límites de aceptación?</t>
  </si>
  <si>
    <t>Procedimientos de muestreo?</t>
  </si>
  <si>
    <t>Procedimientos analíticos, su bibliografía o referencia?</t>
  </si>
  <si>
    <t>Condiciones de almacenamiento?</t>
  </si>
  <si>
    <t>Período de reevaluación o reanálisis?</t>
  </si>
  <si>
    <t>Cantidad requerida para la muestra de retención?</t>
  </si>
  <si>
    <t>Aprobación y Rechazo de materias primas sujetas a cumplimiento o no de las especificaciones prescritas?</t>
  </si>
  <si>
    <t>Nombre del material?</t>
  </si>
  <si>
    <t>Código o número de código interno?</t>
  </si>
  <si>
    <t>Proveedores aprobados?</t>
  </si>
  <si>
    <t>Características de los materiales?</t>
  </si>
  <si>
    <t>Procedimientos o planes de muestreo y evaluación?</t>
  </si>
  <si>
    <t>Clasificación de defectos y niveles aceptables de calidad?</t>
  </si>
  <si>
    <t>Quejas y reclamos, productos devueltos y recuperables:</t>
  </si>
  <si>
    <t>Dibujos del empaque con tolerancias?</t>
  </si>
  <si>
    <t>Procedimiento, registros y soluciones del manejo de quejas y reclamos?</t>
  </si>
  <si>
    <t>Procedimiento, registros y soluciones para el manejo de productos devueltos?</t>
  </si>
  <si>
    <t>Programa de garantía de calidad?</t>
  </si>
  <si>
    <t>Procedimiento de control de los procedimientos estándar de operación?</t>
  </si>
  <si>
    <t>Registro de investigaciones de algún lote con ciertas desviaciones?</t>
  </si>
  <si>
    <t>Procedimiento del control de cambios?</t>
  </si>
  <si>
    <t>Registro de la revisión de los procedimientos?</t>
  </si>
  <si>
    <t>Registro de los planes de capacitación del personal?</t>
  </si>
  <si>
    <t>Programa, procedimiento y registro de las auto inspecciones?</t>
  </si>
  <si>
    <t>Están  a cargo de las unidades de: producción y control de calidad   profesionales calificados y  están contratados a tiempo completo?</t>
  </si>
  <si>
    <t>Existe procedimiento escrito de inducción general de BPM para el personal de nuevo ingreso y es especifica de acuerdo a sus funciones y atribuciones asignadas?</t>
  </si>
  <si>
    <t>Está el laboratorio libre de roedores, aves, insectos y otras plagas?</t>
  </si>
  <si>
    <t>Los pisos, ventanas, paredes y techos son adecuadas?</t>
  </si>
  <si>
    <t>Hay procedimientos escritos para el manejo, mantenimiento y control de los sistemas de agua y vapor, se tienen registros de los mismos y están al día ?</t>
  </si>
  <si>
    <t>Las materias primas cuentan con las siguientes especificaciones mínimas:</t>
  </si>
  <si>
    <t>Precauciones en el manejo?</t>
  </si>
  <si>
    <t>218 al 231</t>
  </si>
  <si>
    <t>Verificación del sistema de archivo de la documentación de cada lote producido?</t>
  </si>
  <si>
    <t>Total de la evaluación</t>
  </si>
  <si>
    <t>Documentación</t>
  </si>
  <si>
    <t>Después de efectuar auditoria al laboratorio</t>
  </si>
  <si>
    <t xml:space="preserve">Se detectaron los incumplimientos a la normativa, los cuales deben corregir proporcionándole un plazo de </t>
  </si>
  <si>
    <t>DIRECCIÓN:</t>
  </si>
  <si>
    <t>sub. total de la verificación Teórico</t>
  </si>
  <si>
    <t>Esta la capacitación acorde a las funciones propias de cada puesto ?</t>
  </si>
  <si>
    <t>Esta dotado el botiquín o el área de enfermería?</t>
  </si>
  <si>
    <t>El acceso a las áreas de producción esta limitada solo al personal de planta?</t>
  </si>
  <si>
    <t xml:space="preserve">CARGO QUE DESEMPEÑA:  </t>
  </si>
  <si>
    <t>ç</t>
  </si>
  <si>
    <t>Area de primeros auxilios</t>
  </si>
  <si>
    <t>Para medir pesos y volumenes?</t>
  </si>
  <si>
    <t>Inspector profesional</t>
  </si>
  <si>
    <t>DIRECCIÓN GENERAL DE REGULACIÓN, VIGILANCIA Y CONTROL DE LA SALUD</t>
  </si>
  <si>
    <t>DEPARTAMENTO DE REGULACIÓN Y CONTROL DE PRODUCTOS FARMACÉUTICOS Y AFINES</t>
  </si>
  <si>
    <t>UNIDAD DE VIGILANCIA, MONITOREO Y CONTROL</t>
  </si>
  <si>
    <t>LICENCIA SANITARIA No.:</t>
  </si>
  <si>
    <t>VENCIMIENTO DE LIC. SANITARIA:</t>
  </si>
  <si>
    <t>F-UV-g-xx</t>
  </si>
  <si>
    <t>INFORME DE AUDITORIA TECNICA SOBRE BUENAS PRACTICAS DE MANUFACTURA DE LABORATORIOS DE PRODUCTOS 0FICINALES</t>
  </si>
  <si>
    <t>Versión 1 2016</t>
  </si>
  <si>
    <t>Es adecuado el diseño y material de las tuberías de conducción de agua para:  a)Líquidos b)Semisólidos c)Otros</t>
  </si>
  <si>
    <t>Se toman medidas para controlar la recirculación de polvo y contaminantes derivados de la producción?</t>
  </si>
  <si>
    <t>El agua utilizada en el proceso es sujeto a control microbiológico.</t>
  </si>
  <si>
    <t>b) Producción</t>
  </si>
  <si>
    <t>c) Envase</t>
  </si>
  <si>
    <t>d) Empaque primario.</t>
  </si>
  <si>
    <t>e) Bodegas para materias primas que requieran control.</t>
  </si>
  <si>
    <t>f) Laboratorio de Control de Calidad.</t>
  </si>
  <si>
    <t>g) Corredores de circulación.</t>
  </si>
  <si>
    <t xml:space="preserve">Plan periódico de mantenimiento?    </t>
  </si>
  <si>
    <t>RESPONSABLE FARMACÉUTICO:</t>
  </si>
  <si>
    <t>Pagina 2 de 2</t>
  </si>
  <si>
    <t>Página 1 de 2</t>
  </si>
  <si>
    <t>Inspector Profesional</t>
  </si>
  <si>
    <t>Coordinador de Unidad de Vigilancia Monitoreo y Control</t>
  </si>
  <si>
    <t>SE REALIZÓ AUDITORIA PARA ESTABLECER EL CUMPLIMIENTO DE LAS BUENAS PRÁCTICAS DE MANUFACTURA, SEGÚN: Acuerdo  506-2002, ANEXO 3, Resolución 93-2002 adaptadas a Laboratorios de Manufactura de Productos Oficinales.</t>
  </si>
  <si>
    <t>Escribir  en la columna de cumplimiento, el porcentaje de cumplimiento según la cobertura que se tenga del ítem en cuestion. En caso no aplica, escribir en NA  los puntos teóricos que no aplican. Ejemplo  3 ; de lo contrario mantener en cero.</t>
  </si>
  <si>
    <t>. Si se escribe en las columnas más de una nota esta se sumará.</t>
  </si>
  <si>
    <t>F-UV-g-20</t>
  </si>
</sst>
</file>

<file path=xl/styles.xml><?xml version="1.0" encoding="utf-8"?>
<styleSheet xmlns="http://schemas.openxmlformats.org/spreadsheetml/2006/main">
  <fonts count="15">
    <font>
      <sz val="10"/>
      <name val="Verdana"/>
    </font>
    <font>
      <sz val="10"/>
      <name val="Verdana"/>
      <family val="2"/>
    </font>
    <font>
      <b/>
      <sz val="10"/>
      <name val="Verdana"/>
      <family val="2"/>
    </font>
    <font>
      <b/>
      <sz val="16"/>
      <name val="Verdana"/>
      <family val="2"/>
    </font>
    <font>
      <b/>
      <sz val="12"/>
      <name val="Verdana"/>
      <family val="2"/>
    </font>
    <font>
      <sz val="10"/>
      <name val="Verdana"/>
      <family val="2"/>
    </font>
    <font>
      <sz val="9"/>
      <name val="Arial"/>
      <family val="2"/>
    </font>
    <font>
      <b/>
      <u/>
      <sz val="10"/>
      <name val="Verdana"/>
      <family val="2"/>
    </font>
    <font>
      <b/>
      <u/>
      <sz val="12"/>
      <name val="Verdana"/>
      <family val="2"/>
    </font>
    <font>
      <sz val="9"/>
      <color indexed="81"/>
      <name val="Tahoma"/>
      <family val="2"/>
    </font>
    <font>
      <b/>
      <sz val="9"/>
      <color indexed="81"/>
      <name val="Tahoma"/>
      <family val="2"/>
    </font>
    <font>
      <u/>
      <sz val="9"/>
      <color theme="10"/>
      <name val="Verdana"/>
      <family val="2"/>
    </font>
    <font>
      <u/>
      <sz val="9"/>
      <color theme="10"/>
      <name val="Verdana"/>
      <family val="2"/>
    </font>
    <font>
      <b/>
      <sz val="10"/>
      <name val="Arial"/>
      <family val="2"/>
    </font>
    <font>
      <b/>
      <sz val="11"/>
      <name val="Arial"/>
      <family val="2"/>
    </font>
  </fonts>
  <fills count="11">
    <fill>
      <patternFill patternType="none"/>
    </fill>
    <fill>
      <patternFill patternType="gray125"/>
    </fill>
    <fill>
      <patternFill patternType="solid">
        <fgColor indexed="65"/>
        <bgColor indexed="12"/>
      </patternFill>
    </fill>
    <fill>
      <patternFill patternType="solid">
        <fgColor indexed="8"/>
        <bgColor indexed="64"/>
      </patternFill>
    </fill>
    <fill>
      <patternFill patternType="solid">
        <fgColor indexed="65"/>
        <bgColor indexed="64"/>
      </patternFill>
    </fill>
    <fill>
      <patternFill patternType="gray0625"/>
    </fill>
    <fill>
      <patternFill patternType="gray0625">
        <fgColor indexed="12"/>
      </patternFill>
    </fill>
    <fill>
      <patternFill patternType="solid">
        <fgColor indexed="8"/>
        <bgColor indexed="12"/>
      </patternFill>
    </fill>
    <fill>
      <patternFill patternType="solid">
        <fgColor rgb="FFFFFF00"/>
        <bgColor indexed="64"/>
      </patternFill>
    </fill>
    <fill>
      <patternFill patternType="solid">
        <fgColor theme="0"/>
        <bgColor indexed="64"/>
      </patternFill>
    </fill>
    <fill>
      <patternFill patternType="gray0625">
        <bgColor theme="0"/>
      </patternFill>
    </fill>
  </fills>
  <borders count="73">
    <border>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817">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center" wrapText="1" indent="2"/>
    </xf>
    <xf numFmtId="0" fontId="0" fillId="0" borderId="0" xfId="0" applyBorder="1" applyAlignment="1">
      <alignment horizontal="left" vertical="center" wrapText="1"/>
    </xf>
    <xf numFmtId="0" fontId="2"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Border="1"/>
    <xf numFmtId="0" fontId="0" fillId="0" borderId="5" xfId="0" applyBorder="1" applyAlignment="1">
      <alignment horizontal="center" vertical="center" wrapText="1"/>
    </xf>
    <xf numFmtId="0" fontId="0" fillId="0" borderId="8" xfId="0" applyBorder="1" applyAlignment="1">
      <alignment horizontal="center" vertical="center" wrapText="1"/>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5" xfId="0" applyBorder="1"/>
    <xf numFmtId="0" fontId="0" fillId="0" borderId="0" xfId="0" applyBorder="1" applyAlignment="1">
      <alignment horizontal="center" vertical="center" wrapText="1" shrinkToFit="1"/>
    </xf>
    <xf numFmtId="0" fontId="5"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18" xfId="0" applyBorder="1" applyAlignment="1">
      <alignment vertical="center" wrapText="1"/>
    </xf>
    <xf numFmtId="0" fontId="0" fillId="0" borderId="6" xfId="0" applyBorder="1"/>
    <xf numFmtId="0" fontId="0" fillId="0" borderId="3" xfId="0" applyBorder="1"/>
    <xf numFmtId="0" fontId="2" fillId="0" borderId="0" xfId="0" applyFont="1"/>
    <xf numFmtId="0" fontId="0" fillId="0" borderId="18" xfId="0" applyBorder="1" applyAlignment="1"/>
    <xf numFmtId="0" fontId="0" fillId="0" borderId="19" xfId="0" applyBorder="1" applyAlignment="1"/>
    <xf numFmtId="0" fontId="2" fillId="0" borderId="5" xfId="0" applyFont="1" applyBorder="1" applyAlignment="1">
      <alignment vertical="center" wrapText="1"/>
    </xf>
    <xf numFmtId="0" fontId="0" fillId="0" borderId="0" xfId="0" applyAlignment="1">
      <alignment horizontal="center"/>
    </xf>
    <xf numFmtId="0" fontId="0" fillId="0" borderId="20" xfId="0" applyBorder="1" applyAlignment="1">
      <alignment horizontal="left" vertical="center" wrapText="1" indent="2"/>
    </xf>
    <xf numFmtId="0" fontId="0" fillId="0" borderId="0" xfId="0" applyBorder="1" applyAlignment="1">
      <alignment horizontal="center"/>
    </xf>
    <xf numFmtId="0" fontId="2" fillId="0" borderId="0" xfId="0" applyFont="1" applyAlignment="1">
      <alignment horizontal="center"/>
    </xf>
    <xf numFmtId="0" fontId="2" fillId="0" borderId="3" xfId="0" applyFont="1" applyBorder="1" applyAlignment="1">
      <alignment vertical="center" wrapText="1"/>
    </xf>
    <xf numFmtId="0" fontId="5" fillId="0" borderId="0" xfId="0" applyFont="1" applyBorder="1" applyAlignment="1">
      <alignment horizontal="center" vertical="center" wrapText="1" shrinkToFi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0" fillId="0" borderId="0" xfId="0" applyFill="1"/>
    <xf numFmtId="0" fontId="2" fillId="0" borderId="0"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 xfId="0" applyFont="1" applyFill="1" applyBorder="1" applyAlignment="1">
      <alignment vertical="center" wrapText="1"/>
    </xf>
    <xf numFmtId="0" fontId="5" fillId="0" borderId="0" xfId="0" applyFont="1"/>
    <xf numFmtId="0" fontId="5" fillId="0" borderId="20" xfId="0" applyFont="1" applyFill="1" applyBorder="1" applyAlignment="1">
      <alignment horizontal="left" vertical="center" wrapText="1" indent="2"/>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Border="1" applyAlignment="1">
      <alignment horizontal="center"/>
    </xf>
    <xf numFmtId="0" fontId="0" fillId="0" borderId="0" xfId="0" applyBorder="1" applyAlignment="1"/>
    <xf numFmtId="0" fontId="5" fillId="0" borderId="20" xfId="0" applyFont="1" applyBorder="1" applyAlignment="1">
      <alignment horizontal="left" vertical="center" wrapText="1"/>
    </xf>
    <xf numFmtId="0" fontId="2" fillId="0" borderId="20" xfId="0" applyFont="1" applyBorder="1" applyAlignment="1">
      <alignment vertical="center" wrapText="1"/>
    </xf>
    <xf numFmtId="0" fontId="0" fillId="0" borderId="21" xfId="0"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0" xfId="0" applyBorder="1" applyAlignment="1">
      <alignment vertical="center" wrapText="1"/>
    </xf>
    <xf numFmtId="0" fontId="2" fillId="0" borderId="20" xfId="0" applyFont="1" applyBorder="1" applyAlignment="1">
      <alignment horizontal="left" vertical="center" wrapText="1"/>
    </xf>
    <xf numFmtId="0" fontId="5" fillId="0" borderId="0" xfId="0" applyFont="1" applyBorder="1"/>
    <xf numFmtId="0" fontId="5" fillId="0" borderId="0" xfId="0" applyFont="1" applyFill="1" applyBorder="1" applyAlignment="1">
      <alignment horizontal="left" vertical="center" wrapText="1"/>
    </xf>
    <xf numFmtId="0" fontId="5" fillId="0" borderId="20"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20" xfId="0" applyFont="1" applyBorder="1" applyAlignment="1">
      <alignment horizontal="center" vertical="center" wrapText="1"/>
    </xf>
    <xf numFmtId="0" fontId="0" fillId="0" borderId="24" xfId="0" applyBorder="1" applyAlignment="1">
      <alignment vertical="center" wrapText="1"/>
    </xf>
    <xf numFmtId="0" fontId="0" fillId="0" borderId="20" xfId="0" applyBorder="1" applyAlignment="1"/>
    <xf numFmtId="0" fontId="0" fillId="0" borderId="12" xfId="0" applyBorder="1" applyAlignment="1">
      <alignment vertical="center" wrapText="1"/>
    </xf>
    <xf numFmtId="0" fontId="5" fillId="0" borderId="20" xfId="0" applyFont="1" applyBorder="1" applyAlignment="1">
      <alignment vertical="center" wrapText="1"/>
    </xf>
    <xf numFmtId="0" fontId="0" fillId="0" borderId="15" xfId="0" applyBorder="1" applyAlignment="1">
      <alignment vertical="center" wrapText="1"/>
    </xf>
    <xf numFmtId="0" fontId="5" fillId="0" borderId="15" xfId="0" applyFont="1" applyBorder="1" applyAlignment="1">
      <alignment vertical="center" wrapText="1"/>
    </xf>
    <xf numFmtId="0" fontId="0" fillId="0" borderId="25" xfId="0" applyBorder="1" applyAlignment="1"/>
    <xf numFmtId="0" fontId="2" fillId="0" borderId="0" xfId="0" applyFont="1" applyFill="1" applyBorder="1" applyAlignment="1">
      <alignment horizontal="left" vertical="center" wrapText="1"/>
    </xf>
    <xf numFmtId="0" fontId="0" fillId="0" borderId="26" xfId="0" applyBorder="1" applyAlignment="1">
      <alignment vertical="center" wrapText="1"/>
    </xf>
    <xf numFmtId="0" fontId="0" fillId="0" borderId="0" xfId="0" applyFill="1" applyBorder="1" applyAlignment="1">
      <alignment horizontal="left" vertical="center" wrapText="1" indent="2"/>
    </xf>
    <xf numFmtId="0" fontId="0" fillId="0" borderId="0" xfId="0" applyFill="1" applyBorder="1"/>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8" xfId="0" applyFont="1" applyFill="1" applyBorder="1" applyAlignment="1">
      <alignment vertical="center" wrapText="1"/>
    </xf>
    <xf numFmtId="0" fontId="2" fillId="3" borderId="29" xfId="0" applyFont="1" applyFill="1" applyBorder="1" applyAlignment="1">
      <alignment horizontal="center" vertical="center" wrapText="1"/>
    </xf>
    <xf numFmtId="0" fontId="2" fillId="4" borderId="0" xfId="0" applyFont="1" applyFill="1" applyBorder="1" applyAlignment="1">
      <alignment horizontal="center" vertical="center" wrapText="1" shrinkToFit="1"/>
    </xf>
    <xf numFmtId="0" fontId="5" fillId="0" borderId="30" xfId="0" applyFont="1" applyFill="1" applyBorder="1" applyAlignment="1">
      <alignment horizontal="left" vertical="center" wrapText="1" indent="2"/>
    </xf>
    <xf numFmtId="0" fontId="5" fillId="0" borderId="15" xfId="0" applyFont="1" applyFill="1" applyBorder="1" applyAlignment="1">
      <alignment horizontal="left" vertical="center" wrapText="1" indent="2"/>
    </xf>
    <xf numFmtId="0" fontId="0" fillId="0" borderId="15" xfId="0" applyFill="1" applyBorder="1" applyAlignment="1">
      <alignment horizontal="left" vertical="center" wrapText="1" indent="2"/>
    </xf>
    <xf numFmtId="0" fontId="0" fillId="0" borderId="17" xfId="0" applyFill="1" applyBorder="1" applyAlignment="1">
      <alignment horizontal="left" vertical="center" wrapText="1" indent="2"/>
    </xf>
    <xf numFmtId="0" fontId="2" fillId="0" borderId="0" xfId="0" applyFont="1" applyFill="1" applyBorder="1" applyAlignment="1">
      <alignment vertical="center" wrapText="1"/>
    </xf>
    <xf numFmtId="0" fontId="0" fillId="3" borderId="31" xfId="0" applyFill="1" applyBorder="1"/>
    <xf numFmtId="0" fontId="0" fillId="3" borderId="32" xfId="0" applyFill="1" applyBorder="1"/>
    <xf numFmtId="0" fontId="0" fillId="3" borderId="33" xfId="0" applyFill="1" applyBorder="1"/>
    <xf numFmtId="0" fontId="0" fillId="0" borderId="20" xfId="0" applyFill="1" applyBorder="1" applyAlignment="1">
      <alignment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shrinkToFit="1"/>
    </xf>
    <xf numFmtId="0" fontId="5" fillId="0" borderId="20" xfId="0" applyFont="1" applyFill="1" applyBorder="1" applyAlignment="1">
      <alignment horizontal="left" vertical="center" wrapText="1"/>
    </xf>
    <xf numFmtId="0" fontId="0" fillId="0" borderId="34" xfId="0" applyBorder="1" applyAlignment="1">
      <alignment horizontal="left" vertical="center" wrapText="1"/>
    </xf>
    <xf numFmtId="0" fontId="0" fillId="0" borderId="20" xfId="0" applyFill="1" applyBorder="1" applyAlignment="1">
      <alignment horizontal="left" vertical="center" wrapText="1" indent="2"/>
    </xf>
    <xf numFmtId="0" fontId="0" fillId="0" borderId="25" xfId="0" applyBorder="1" applyAlignment="1">
      <alignment horizontal="left" vertical="center" wrapText="1" indent="2"/>
    </xf>
    <xf numFmtId="0" fontId="0" fillId="0" borderId="35" xfId="0" applyBorder="1"/>
    <xf numFmtId="0" fontId="0" fillId="0" borderId="12" xfId="0" applyBorder="1" applyAlignment="1">
      <alignment horizontal="left" vertical="center" wrapText="1" indent="2"/>
    </xf>
    <xf numFmtId="0" fontId="0" fillId="0" borderId="20" xfId="0" applyFill="1" applyBorder="1" applyAlignment="1">
      <alignment horizontal="center" vertical="center" wrapText="1"/>
    </xf>
    <xf numFmtId="0" fontId="2" fillId="0" borderId="20"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20" xfId="0" applyFill="1" applyBorder="1"/>
    <xf numFmtId="0" fontId="2" fillId="4" borderId="18" xfId="0" applyFont="1" applyFill="1" applyBorder="1" applyAlignment="1">
      <alignment horizontal="center" vertical="center" wrapText="1" shrinkToFit="1"/>
    </xf>
    <xf numFmtId="0" fontId="0" fillId="0" borderId="12" xfId="0" applyBorder="1" applyAlignment="1"/>
    <xf numFmtId="0" fontId="2" fillId="4" borderId="18" xfId="0" applyFont="1" applyFill="1" applyBorder="1" applyAlignment="1">
      <alignment vertical="center" wrapText="1" shrinkToFit="1"/>
    </xf>
    <xf numFmtId="0" fontId="0" fillId="0" borderId="20" xfId="0" applyFill="1" applyBorder="1" applyAlignment="1"/>
    <xf numFmtId="4" fontId="0" fillId="0" borderId="0" xfId="0" applyNumberFormat="1"/>
    <xf numFmtId="0" fontId="0" fillId="0" borderId="5" xfId="0" applyBorder="1" applyAlignment="1"/>
    <xf numFmtId="0" fontId="0" fillId="8" borderId="20" xfId="0" applyFill="1" applyBorder="1" applyAlignment="1">
      <alignment vertical="center" wrapText="1"/>
    </xf>
    <xf numFmtId="0" fontId="5" fillId="8" borderId="20" xfId="0" applyFont="1" applyFill="1" applyBorder="1" applyAlignment="1">
      <alignment vertical="center" wrapText="1"/>
    </xf>
    <xf numFmtId="0" fontId="2" fillId="8" borderId="20" xfId="0" applyFont="1" applyFill="1" applyBorder="1" applyAlignment="1">
      <alignment horizontal="left" vertical="center" wrapText="1"/>
    </xf>
    <xf numFmtId="0" fontId="2" fillId="8" borderId="20" xfId="0" applyFont="1" applyFill="1" applyBorder="1" applyAlignment="1">
      <alignment vertical="center" wrapText="1"/>
    </xf>
    <xf numFmtId="0" fontId="1" fillId="0" borderId="20" xfId="0" applyFont="1" applyBorder="1" applyAlignment="1">
      <alignment horizontal="center" vertical="center" wrapText="1"/>
    </xf>
    <xf numFmtId="0" fontId="0" fillId="9" borderId="20" xfId="0" applyFill="1" applyBorder="1" applyAlignment="1">
      <alignment vertical="center" wrapText="1"/>
    </xf>
    <xf numFmtId="0" fontId="0" fillId="9" borderId="20" xfId="0" applyFill="1" applyBorder="1" applyAlignment="1">
      <alignment horizontal="left" vertical="center" wrapText="1"/>
    </xf>
    <xf numFmtId="0" fontId="13" fillId="0" borderId="36" xfId="0" applyFont="1" applyBorder="1" applyAlignment="1">
      <alignment horizontal="center"/>
    </xf>
    <xf numFmtId="0" fontId="13" fillId="0" borderId="37" xfId="0" applyFont="1" applyBorder="1" applyAlignment="1">
      <alignment horizontal="center" vertical="center"/>
    </xf>
    <xf numFmtId="0" fontId="13" fillId="0" borderId="63" xfId="0" applyFont="1" applyBorder="1" applyAlignment="1">
      <alignment horizontal="center" vertical="top"/>
    </xf>
    <xf numFmtId="0" fontId="14" fillId="0" borderId="36" xfId="0" applyFont="1" applyBorder="1" applyAlignment="1">
      <alignment horizontal="center"/>
    </xf>
    <xf numFmtId="0" fontId="14" fillId="0" borderId="37" xfId="0" applyFont="1" applyBorder="1" applyAlignment="1">
      <alignment horizontal="center" vertical="center"/>
    </xf>
    <xf numFmtId="0" fontId="14" fillId="0" borderId="63" xfId="0" applyFont="1" applyBorder="1" applyAlignment="1">
      <alignment horizontal="center" vertical="top"/>
    </xf>
    <xf numFmtId="0" fontId="14" fillId="0" borderId="7" xfId="0" applyFont="1" applyBorder="1" applyAlignment="1">
      <alignment horizontal="center"/>
    </xf>
    <xf numFmtId="0" fontId="14" fillId="0" borderId="0" xfId="0" applyFont="1" applyBorder="1" applyAlignment="1">
      <alignment horizontal="center"/>
    </xf>
    <xf numFmtId="0" fontId="0" fillId="0" borderId="43" xfId="0" applyBorder="1"/>
    <xf numFmtId="0" fontId="0" fillId="0" borderId="53" xfId="0" applyBorder="1"/>
    <xf numFmtId="0" fontId="0" fillId="0" borderId="7" xfId="0" applyBorder="1"/>
    <xf numFmtId="0" fontId="0" fillId="0" borderId="4" xfId="0" applyBorder="1"/>
    <xf numFmtId="0" fontId="0" fillId="0" borderId="50" xfId="0" applyBorder="1"/>
    <xf numFmtId="0" fontId="0" fillId="0" borderId="51" xfId="0" applyBorder="1"/>
    <xf numFmtId="0" fontId="0" fillId="0" borderId="44" xfId="0" applyBorder="1"/>
    <xf numFmtId="0" fontId="0" fillId="0" borderId="34" xfId="0" applyBorder="1"/>
    <xf numFmtId="0" fontId="14" fillId="0" borderId="37" xfId="0" applyFont="1" applyBorder="1" applyAlignment="1">
      <alignment horizontal="center"/>
    </xf>
    <xf numFmtId="0" fontId="14" fillId="0" borderId="4" xfId="0" applyFont="1" applyBorder="1" applyAlignment="1">
      <alignment horizontal="center"/>
    </xf>
    <xf numFmtId="0" fontId="13" fillId="0" borderId="0" xfId="0" applyFont="1" applyBorder="1" applyAlignment="1"/>
    <xf numFmtId="0" fontId="13" fillId="0" borderId="0" xfId="0" applyFont="1" applyBorder="1" applyAlignment="1">
      <alignment horizontal="center"/>
    </xf>
    <xf numFmtId="0" fontId="13" fillId="0" borderId="7" xfId="0" applyFont="1" applyBorder="1" applyAlignment="1"/>
    <xf numFmtId="0" fontId="13" fillId="0" borderId="4" xfId="0" applyFont="1" applyBorder="1" applyAlignment="1"/>
    <xf numFmtId="0" fontId="13" fillId="0" borderId="7" xfId="0" applyFont="1" applyBorder="1" applyAlignment="1">
      <alignment horizontal="center"/>
    </xf>
    <xf numFmtId="0" fontId="13" fillId="0" borderId="4" xfId="0" applyFont="1" applyBorder="1" applyAlignment="1">
      <alignment horizontal="center"/>
    </xf>
    <xf numFmtId="0" fontId="8" fillId="0" borderId="43" xfId="0" applyFont="1" applyBorder="1"/>
    <xf numFmtId="0" fontId="8" fillId="0" borderId="44" xfId="0" applyFont="1" applyBorder="1"/>
    <xf numFmtId="0" fontId="7" fillId="0" borderId="7" xfId="0" applyFont="1" applyBorder="1"/>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48"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left" vertical="center" wrapText="1"/>
    </xf>
    <xf numFmtId="0" fontId="0" fillId="0" borderId="17" xfId="0" applyBorder="1" applyAlignment="1">
      <alignment vertical="center" wrapText="1"/>
    </xf>
    <xf numFmtId="0" fontId="4" fillId="0" borderId="17" xfId="0" applyFont="1" applyBorder="1" applyAlignment="1">
      <alignment vertical="center" wrapText="1"/>
    </xf>
    <xf numFmtId="0" fontId="4" fillId="0" borderId="49" xfId="0" applyFont="1" applyBorder="1" applyAlignment="1">
      <alignment horizontal="center" vertical="center" wrapText="1"/>
    </xf>
    <xf numFmtId="0" fontId="0" fillId="0" borderId="30" xfId="0" applyBorder="1" applyAlignment="1"/>
    <xf numFmtId="0" fontId="0" fillId="0" borderId="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8" xfId="0" applyBorder="1" applyAlignment="1">
      <alignment horizontal="left" vertical="center" wrapText="1"/>
    </xf>
    <xf numFmtId="0" fontId="0" fillId="0" borderId="0" xfId="0" applyAlignment="1">
      <alignment vertical="center"/>
    </xf>
    <xf numFmtId="0" fontId="0" fillId="0" borderId="59"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60"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9" xfId="0" applyBorder="1" applyAlignment="1">
      <alignment horizontal="center" vertical="center" wrapText="1"/>
    </xf>
    <xf numFmtId="0" fontId="0" fillId="0" borderId="57" xfId="0" applyBorder="1" applyAlignment="1">
      <alignment horizontal="center" vertical="center" wrapText="1"/>
    </xf>
    <xf numFmtId="0" fontId="0" fillId="0" borderId="60" xfId="0"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5" fillId="0" borderId="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56"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1" xfId="0" applyBorder="1" applyAlignment="1">
      <alignment horizontal="center" vertical="center" wrapText="1"/>
    </xf>
    <xf numFmtId="0" fontId="5"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2" fillId="0" borderId="4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5" xfId="0" applyFill="1" applyBorder="1" applyAlignment="1">
      <alignment vertical="center" wrapText="1"/>
    </xf>
    <xf numFmtId="0" fontId="0" fillId="0" borderId="5" xfId="0" applyFill="1" applyBorder="1" applyAlignment="1">
      <alignment vertical="center" wrapText="1"/>
    </xf>
    <xf numFmtId="0" fontId="0" fillId="9" borderId="55" xfId="0" applyFill="1" applyBorder="1" applyAlignment="1">
      <alignment vertical="center" wrapText="1"/>
    </xf>
    <xf numFmtId="0" fontId="0" fillId="9" borderId="5" xfId="0" applyFill="1" applyBorder="1" applyAlignment="1">
      <alignment vertical="center" wrapText="1"/>
    </xf>
    <xf numFmtId="0" fontId="0" fillId="9" borderId="20" xfId="0" applyFill="1" applyBorder="1" applyAlignment="1">
      <alignment vertical="center" wrapText="1"/>
    </xf>
    <xf numFmtId="0" fontId="5" fillId="0" borderId="48" xfId="0" applyFont="1" applyBorder="1" applyAlignment="1">
      <alignment horizontal="left" vertical="center" wrapText="1"/>
    </xf>
    <xf numFmtId="0" fontId="5" fillId="0" borderId="17"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0" fillId="0" borderId="5" xfId="0" applyBorder="1" applyAlignment="1">
      <alignment horizontal="center" vertical="center" wrapText="1"/>
    </xf>
    <xf numFmtId="0" fontId="0" fillId="0" borderId="8" xfId="0" applyBorder="1" applyAlignment="1" applyProtection="1">
      <alignment horizontal="center" vertical="center" wrapText="1"/>
      <protection locked="0"/>
    </xf>
    <xf numFmtId="0" fontId="0" fillId="9" borderId="8" xfId="0" applyFill="1" applyBorder="1" applyAlignment="1">
      <alignment vertical="center" wrapText="1"/>
    </xf>
    <xf numFmtId="0" fontId="0" fillId="0" borderId="5" xfId="0" applyBorder="1" applyAlignment="1" applyProtection="1">
      <alignment horizontal="center" vertical="center" wrapText="1"/>
      <protection locked="0"/>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0" fillId="0" borderId="3" xfId="0"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0" fillId="9" borderId="48" xfId="0" applyFill="1" applyBorder="1" applyAlignment="1">
      <alignment vertical="center" wrapText="1"/>
    </xf>
    <xf numFmtId="0" fontId="0" fillId="9" borderId="17" xfId="0" applyFill="1" applyBorder="1" applyAlignment="1">
      <alignment vertical="center" wrapText="1"/>
    </xf>
    <xf numFmtId="0" fontId="0" fillId="9" borderId="46" xfId="0" applyFill="1" applyBorder="1" applyAlignment="1">
      <alignment vertical="center" wrapText="1"/>
    </xf>
    <xf numFmtId="0" fontId="0" fillId="9" borderId="30" xfId="0" applyFill="1" applyBorder="1" applyAlignment="1">
      <alignment vertical="center" wrapText="1"/>
    </xf>
    <xf numFmtId="0" fontId="0" fillId="0" borderId="6" xfId="0" applyBorder="1" applyAlignment="1">
      <alignment horizontal="center" vertical="center" wrapText="1"/>
    </xf>
    <xf numFmtId="0" fontId="2" fillId="0" borderId="55" xfId="0" applyFont="1" applyBorder="1" applyAlignment="1">
      <alignment horizontal="center" vertical="center" wrapText="1"/>
    </xf>
    <xf numFmtId="0" fontId="0" fillId="0" borderId="3" xfId="0" applyBorder="1" applyAlignment="1">
      <alignment horizontal="center" vertical="center" wrapText="1"/>
    </xf>
    <xf numFmtId="0" fontId="0" fillId="0" borderId="48" xfId="0" applyBorder="1" applyAlignment="1">
      <alignment vertical="center" wrapText="1"/>
    </xf>
    <xf numFmtId="0" fontId="0" fillId="0" borderId="17" xfId="0" applyBorder="1" applyAlignment="1">
      <alignment vertical="center" wrapText="1"/>
    </xf>
    <xf numFmtId="0" fontId="0" fillId="0" borderId="46" xfId="0" applyBorder="1" applyAlignment="1">
      <alignment vertical="center" wrapText="1"/>
    </xf>
    <xf numFmtId="0" fontId="0" fillId="0" borderId="30" xfId="0" applyBorder="1" applyAlignment="1">
      <alignment vertical="center" wrapText="1"/>
    </xf>
    <xf numFmtId="0" fontId="0" fillId="0" borderId="6" xfId="0" applyBorder="1" applyAlignment="1" applyProtection="1">
      <alignment horizontal="center" vertical="center" wrapText="1"/>
      <protection locked="0"/>
    </xf>
    <xf numFmtId="0" fontId="2" fillId="0" borderId="54"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57" xfId="0" applyFont="1" applyBorder="1" applyAlignment="1">
      <alignment horizontal="center" vertical="center" wrapText="1" shrinkToFit="1"/>
    </xf>
    <xf numFmtId="0" fontId="5" fillId="0" borderId="58" xfId="0" applyFont="1" applyBorder="1" applyAlignment="1">
      <alignment horizontal="center" vertical="center" wrapText="1" shrinkToFit="1"/>
    </xf>
    <xf numFmtId="0" fontId="0" fillId="0" borderId="19" xfId="0" applyBorder="1" applyAlignment="1">
      <alignment horizontal="center" vertical="center" wrapText="1"/>
    </xf>
    <xf numFmtId="0" fontId="5" fillId="0" borderId="6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2" fillId="9" borderId="8"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0" borderId="43" xfId="0" applyFont="1" applyBorder="1" applyAlignment="1">
      <alignment horizontal="left" vertical="center" wrapText="1"/>
    </xf>
    <xf numFmtId="0" fontId="2" fillId="0" borderId="5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46" xfId="0" applyFont="1" applyBorder="1" applyAlignment="1">
      <alignment horizontal="left" vertical="center" wrapText="1"/>
    </xf>
    <xf numFmtId="0" fontId="2" fillId="0" borderId="52" xfId="0" applyFont="1" applyBorder="1" applyAlignment="1">
      <alignment horizontal="left" vertical="center" wrapText="1"/>
    </xf>
    <xf numFmtId="0" fontId="2" fillId="9" borderId="5" xfId="0" applyFont="1" applyFill="1" applyBorder="1" applyAlignment="1">
      <alignment horizontal="left" vertical="center" wrapText="1"/>
    </xf>
    <xf numFmtId="0" fontId="0" fillId="9" borderId="5" xfId="0" applyFill="1" applyBorder="1" applyAlignment="1">
      <alignment horizontal="left"/>
    </xf>
    <xf numFmtId="0" fontId="2" fillId="9" borderId="5" xfId="0" applyFont="1" applyFill="1" applyBorder="1" applyAlignment="1" applyProtection="1">
      <alignment horizontal="center" vertical="center" wrapText="1"/>
      <protection locked="0"/>
    </xf>
    <xf numFmtId="4" fontId="0" fillId="0" borderId="5" xfId="0" applyNumberFormat="1" applyBorder="1" applyAlignment="1">
      <alignment horizontal="center"/>
    </xf>
    <xf numFmtId="4" fontId="0" fillId="0" borderId="18" xfId="0" applyNumberFormat="1" applyBorder="1" applyAlignment="1">
      <alignment horizontal="center"/>
    </xf>
    <xf numFmtId="0" fontId="2" fillId="9" borderId="13"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12" xfId="0" applyFont="1" applyFill="1" applyBorder="1" applyAlignment="1" applyProtection="1">
      <alignment horizontal="center" vertical="center" wrapText="1"/>
      <protection locked="0"/>
    </xf>
    <xf numFmtId="0" fontId="2" fillId="9" borderId="14" xfId="0" applyFont="1" applyFill="1" applyBorder="1" applyAlignment="1" applyProtection="1">
      <alignment horizontal="center" vertical="center" wrapText="1"/>
      <protection locked="0"/>
    </xf>
    <xf numFmtId="0" fontId="2" fillId="9" borderId="69" xfId="0" applyFont="1" applyFill="1" applyBorder="1" applyAlignment="1" applyProtection="1">
      <alignment horizontal="center" vertical="center" wrapText="1"/>
      <protection locked="0"/>
    </xf>
    <xf numFmtId="0" fontId="2" fillId="9" borderId="70" xfId="0" applyFont="1" applyFill="1" applyBorder="1" applyAlignment="1">
      <alignment horizontal="left" vertical="center" wrapText="1"/>
    </xf>
    <xf numFmtId="0" fontId="2" fillId="9" borderId="15"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20" xfId="0" applyFont="1" applyFill="1" applyBorder="1" applyAlignment="1" applyProtection="1">
      <alignment horizontal="center" vertical="center" wrapText="1"/>
      <protection locked="0"/>
    </xf>
    <xf numFmtId="0" fontId="2" fillId="9" borderId="71" xfId="0" applyFont="1" applyFill="1" applyBorder="1" applyAlignment="1" applyProtection="1">
      <alignment horizontal="center" vertical="center" wrapText="1"/>
      <protection locked="0"/>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 xfId="0" applyFont="1" applyBorder="1" applyAlignment="1"/>
    <xf numFmtId="0" fontId="2" fillId="0" borderId="5" xfId="0" applyFont="1" applyBorder="1" applyAlignment="1">
      <alignment horizontal="center"/>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0" fillId="9" borderId="50" xfId="0" applyFill="1" applyBorder="1" applyAlignment="1">
      <alignment vertical="center" wrapText="1"/>
    </xf>
    <xf numFmtId="0" fontId="0" fillId="9" borderId="34" xfId="0" applyFill="1" applyBorder="1" applyAlignment="1">
      <alignment vertical="center" wrapText="1"/>
    </xf>
    <xf numFmtId="0" fontId="0" fillId="0" borderId="1" xfId="0" applyBorder="1" applyAlignment="1" applyProtection="1">
      <alignment horizontal="center" vertical="center" wrapText="1"/>
      <protection locked="0"/>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5" fillId="0" borderId="56" xfId="0" applyFont="1" applyBorder="1" applyAlignment="1">
      <alignment horizontal="center" vertical="center" wrapText="1"/>
    </xf>
    <xf numFmtId="0" fontId="0" fillId="0" borderId="18" xfId="0" applyBorder="1" applyAlignment="1">
      <alignment horizontal="center"/>
    </xf>
    <xf numFmtId="0" fontId="0" fillId="0" borderId="2" xfId="0"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0" borderId="3"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8" xfId="0" applyFill="1" applyBorder="1" applyAlignment="1">
      <alignment horizontal="center" vertical="center" wrapText="1"/>
    </xf>
    <xf numFmtId="0" fontId="1" fillId="0" borderId="48"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2" fillId="0" borderId="5" xfId="0" applyFont="1" applyBorder="1" applyAlignment="1">
      <alignment vertical="center" wrapText="1"/>
    </xf>
    <xf numFmtId="4" fontId="0" fillId="0" borderId="5" xfId="0" applyNumberFormat="1" applyBorder="1" applyAlignment="1">
      <alignment horizontal="center" vertical="center" wrapText="1"/>
    </xf>
    <xf numFmtId="4"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4" fontId="0" fillId="0" borderId="6" xfId="0" applyNumberFormat="1" applyBorder="1" applyAlignment="1">
      <alignment horizontal="center"/>
    </xf>
    <xf numFmtId="0" fontId="0" fillId="0" borderId="1" xfId="0" applyBorder="1" applyAlignment="1">
      <alignment horizontal="center" vertical="center" wrapText="1"/>
    </xf>
    <xf numFmtId="0" fontId="2" fillId="5" borderId="18"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6" xfId="0" applyFont="1" applyBorder="1" applyAlignment="1"/>
    <xf numFmtId="0" fontId="2" fillId="0" borderId="6" xfId="0" applyFont="1" applyBorder="1" applyAlignment="1">
      <alignment horizontal="center"/>
    </xf>
    <xf numFmtId="4" fontId="0" fillId="0" borderId="19" xfId="0" applyNumberFormat="1" applyBorder="1" applyAlignment="1">
      <alignment horizontal="center"/>
    </xf>
    <xf numFmtId="0" fontId="1" fillId="9" borderId="8"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20" xfId="0" applyFont="1" applyFill="1" applyBorder="1" applyAlignment="1">
      <alignment horizontal="left" vertical="center" wrapText="1"/>
    </xf>
    <xf numFmtId="0" fontId="0" fillId="0" borderId="13" xfId="0" applyBorder="1" applyAlignment="1" applyProtection="1">
      <alignment horizontal="center" vertical="center" wrapText="1"/>
      <protection locked="0"/>
    </xf>
    <xf numFmtId="0" fontId="1" fillId="0" borderId="8" xfId="0" applyFont="1" applyBorder="1" applyAlignment="1">
      <alignment horizontal="left" vertical="center" wrapText="1"/>
    </xf>
    <xf numFmtId="0" fontId="1" fillId="0" borderId="5" xfId="0" applyFont="1" applyBorder="1" applyAlignment="1">
      <alignment horizontal="left" vertical="center" wrapText="1"/>
    </xf>
    <xf numFmtId="0" fontId="1" fillId="0" borderId="20"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0" borderId="25" xfId="0" applyFont="1" applyBorder="1" applyAlignment="1">
      <alignment horizontal="left" vertical="center" wrapText="1"/>
    </xf>
    <xf numFmtId="0" fontId="2" fillId="5" borderId="19"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25" xfId="0" applyFont="1" applyFill="1" applyBorder="1" applyAlignment="1">
      <alignment horizontal="left" vertical="center" wrapText="1"/>
    </xf>
    <xf numFmtId="0" fontId="2" fillId="0" borderId="6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62" xfId="0" applyFont="1" applyBorder="1" applyAlignment="1">
      <alignment horizontal="center" vertical="center" wrapText="1"/>
    </xf>
    <xf numFmtId="0" fontId="0" fillId="0" borderId="13" xfId="0" applyBorder="1" applyAlignment="1">
      <alignment horizontal="center" vertical="center" wrapText="1"/>
    </xf>
    <xf numFmtId="0" fontId="1" fillId="0" borderId="19" xfId="0" applyFont="1" applyBorder="1" applyAlignment="1">
      <alignment horizontal="center" vertical="center" wrapText="1"/>
    </xf>
    <xf numFmtId="0" fontId="1" fillId="0" borderId="13" xfId="0" applyFont="1" applyBorder="1" applyAlignment="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5" fillId="0" borderId="13" xfId="0" applyFont="1" applyBorder="1" applyAlignment="1" applyProtection="1">
      <alignment horizontal="center" vertical="center" wrapText="1"/>
      <protection locked="0"/>
    </xf>
    <xf numFmtId="0" fontId="0" fillId="9" borderId="55" xfId="0" applyFill="1" applyBorder="1" applyAlignment="1">
      <alignment horizontal="left" vertical="center" wrapText="1"/>
    </xf>
    <xf numFmtId="0" fontId="0" fillId="9" borderId="5" xfId="0" applyFill="1" applyBorder="1" applyAlignment="1">
      <alignment horizontal="left" vertical="center" wrapText="1"/>
    </xf>
    <xf numFmtId="0" fontId="0" fillId="9" borderId="20" xfId="0" applyFill="1" applyBorder="1" applyAlignment="1">
      <alignment horizontal="left" vertical="center" wrapText="1"/>
    </xf>
    <xf numFmtId="0" fontId="0" fillId="9" borderId="23" xfId="0" applyFill="1" applyBorder="1" applyAlignment="1">
      <alignment horizontal="left" vertical="center" wrapText="1"/>
    </xf>
    <xf numFmtId="0" fontId="0" fillId="9" borderId="3" xfId="0" applyFill="1" applyBorder="1" applyAlignment="1">
      <alignment horizontal="left" vertical="center" wrapText="1"/>
    </xf>
    <xf numFmtId="0" fontId="0" fillId="9" borderId="25" xfId="0" applyFill="1" applyBorder="1" applyAlignment="1">
      <alignment horizontal="left" vertical="center" wrapText="1"/>
    </xf>
    <xf numFmtId="0" fontId="2" fillId="0" borderId="55" xfId="0" applyFont="1" applyBorder="1" applyAlignment="1">
      <alignment horizontal="left" vertical="center" wrapText="1"/>
    </xf>
    <xf numFmtId="0" fontId="2" fillId="0" borderId="5" xfId="0" applyFont="1" applyBorder="1" applyAlignment="1">
      <alignment horizontal="left" vertical="center" wrapText="1"/>
    </xf>
    <xf numFmtId="0" fontId="2" fillId="0" borderId="20" xfId="0" applyFont="1" applyBorder="1" applyAlignment="1">
      <alignment horizontal="left" vertical="center" wrapText="1"/>
    </xf>
    <xf numFmtId="0" fontId="0" fillId="0" borderId="20" xfId="0" applyFill="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6" xfId="0" applyBorder="1" applyAlignment="1">
      <alignment vertical="center" wrapText="1"/>
    </xf>
    <xf numFmtId="0" fontId="2" fillId="0" borderId="55" xfId="0" applyFont="1" applyFill="1" applyBorder="1" applyAlignment="1">
      <alignment vertical="center" wrapText="1"/>
    </xf>
    <xf numFmtId="0" fontId="2" fillId="0" borderId="5" xfId="0" applyFont="1" applyFill="1" applyBorder="1" applyAlignment="1">
      <alignment vertical="center" wrapText="1"/>
    </xf>
    <xf numFmtId="0" fontId="2" fillId="0" borderId="20" xfId="0" applyFont="1" applyFill="1" applyBorder="1" applyAlignment="1">
      <alignment vertical="center" wrapText="1"/>
    </xf>
    <xf numFmtId="0" fontId="0" fillId="0" borderId="19" xfId="0" applyBorder="1" applyAlignment="1">
      <alignment horizontal="center"/>
    </xf>
    <xf numFmtId="0" fontId="0" fillId="0" borderId="23" xfId="0" applyFill="1" applyBorder="1" applyAlignment="1">
      <alignment vertical="center" wrapText="1"/>
    </xf>
    <xf numFmtId="0" fontId="0" fillId="0" borderId="3" xfId="0" applyFill="1" applyBorder="1" applyAlignment="1">
      <alignment vertical="center" wrapText="1"/>
    </xf>
    <xf numFmtId="0" fontId="0" fillId="0" borderId="25" xfId="0" applyFill="1" applyBorder="1" applyAlignment="1">
      <alignment vertical="center" wrapText="1"/>
    </xf>
    <xf numFmtId="0" fontId="0" fillId="0" borderId="54" xfId="0" applyFill="1" applyBorder="1" applyAlignment="1">
      <alignment vertical="center" wrapText="1"/>
    </xf>
    <xf numFmtId="0" fontId="0" fillId="0" borderId="6" xfId="0" applyFill="1" applyBorder="1" applyAlignment="1">
      <alignment vertical="center" wrapText="1"/>
    </xf>
    <xf numFmtId="0" fontId="0" fillId="0" borderId="12" xfId="0" applyFill="1" applyBorder="1" applyAlignment="1">
      <alignment vertical="center" wrapText="1"/>
    </xf>
    <xf numFmtId="0" fontId="2" fillId="0" borderId="55" xfId="0" applyFont="1" applyFill="1" applyBorder="1" applyAlignment="1">
      <alignment horizontal="left" vertical="top" wrapText="1"/>
    </xf>
    <xf numFmtId="0" fontId="2" fillId="0" borderId="5" xfId="0" applyFont="1" applyFill="1" applyBorder="1" applyAlignment="1">
      <alignment horizontal="left" vertical="top" wrapText="1"/>
    </xf>
    <xf numFmtId="0" fontId="5" fillId="0" borderId="5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0" fillId="9" borderId="5" xfId="0" applyFill="1" applyBorder="1" applyAlignment="1"/>
    <xf numFmtId="0" fontId="0" fillId="9" borderId="20" xfId="0" applyFill="1" applyBorder="1" applyAlignment="1"/>
    <xf numFmtId="0" fontId="0" fillId="9" borderId="55" xfId="0" applyFill="1" applyBorder="1" applyAlignment="1"/>
    <xf numFmtId="0" fontId="1" fillId="9" borderId="55"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6" xfId="0" applyFont="1" applyBorder="1" applyAlignment="1">
      <alignment horizontal="left" vertical="center" wrapText="1"/>
    </xf>
    <xf numFmtId="0" fontId="2" fillId="0" borderId="12" xfId="0" applyFont="1" applyBorder="1" applyAlignment="1">
      <alignment horizontal="left" vertical="center" wrapText="1"/>
    </xf>
    <xf numFmtId="0" fontId="5" fillId="9" borderId="55" xfId="0" applyFont="1" applyFill="1" applyBorder="1" applyAlignment="1">
      <alignment horizontal="left" vertical="center" wrapText="1"/>
    </xf>
    <xf numFmtId="0" fontId="5" fillId="9" borderId="5"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20" xfId="0" applyFont="1" applyBorder="1" applyAlignment="1">
      <alignment horizontal="left"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10" borderId="19"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0" fillId="9" borderId="13" xfId="0" applyFill="1" applyBorder="1" applyAlignment="1">
      <alignment horizontal="center" vertical="center" wrapText="1"/>
    </xf>
    <xf numFmtId="0" fontId="0" fillId="9" borderId="8"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18" xfId="0" applyFill="1" applyBorder="1" applyAlignment="1">
      <alignment horizontal="center" vertical="center" wrapText="1"/>
    </xf>
    <xf numFmtId="0" fontId="1" fillId="9" borderId="13"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12" xfId="0" applyFont="1" applyFill="1" applyBorder="1" applyAlignment="1">
      <alignment horizontal="left" vertical="center" wrapText="1"/>
    </xf>
    <xf numFmtId="3" fontId="0" fillId="0" borderId="18" xfId="0" applyNumberFormat="1" applyBorder="1" applyAlignment="1">
      <alignment horizontal="center"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0" fillId="0" borderId="60" xfId="0" applyBorder="1" applyAlignment="1">
      <alignment vertical="center" wrapText="1"/>
    </xf>
    <xf numFmtId="0" fontId="0" fillId="0" borderId="41" xfId="0" applyBorder="1" applyAlignment="1">
      <alignment vertical="center" wrapText="1"/>
    </xf>
    <xf numFmtId="0" fontId="0" fillId="0" borderId="35" xfId="0"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8" xfId="0" applyBorder="1" applyAlignment="1">
      <alignment horizontal="left" vertical="center" wrapText="1"/>
    </xf>
    <xf numFmtId="0" fontId="2" fillId="0" borderId="48" xfId="0" applyFont="1" applyBorder="1" applyAlignment="1">
      <alignment horizontal="left" vertical="center" wrapText="1"/>
    </xf>
    <xf numFmtId="0" fontId="2" fillId="0" borderId="17" xfId="0" applyFont="1" applyBorder="1" applyAlignment="1">
      <alignment horizontal="left" vertical="center" wrapText="1"/>
    </xf>
    <xf numFmtId="0" fontId="2" fillId="0" borderId="30" xfId="0" applyFont="1" applyBorder="1" applyAlignment="1">
      <alignment horizontal="left" vertical="center" wrapText="1"/>
    </xf>
    <xf numFmtId="0" fontId="2" fillId="0" borderId="6"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2" fillId="0" borderId="56"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20" xfId="0" applyFill="1" applyBorder="1" applyAlignment="1">
      <alignment horizontal="left" vertical="center" wrapText="1"/>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25" xfId="0" applyFill="1" applyBorder="1" applyAlignment="1">
      <alignment horizontal="lef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10" xfId="0" applyFill="1" applyBorder="1" applyAlignment="1">
      <alignment vertical="center" wrapText="1"/>
    </xf>
    <xf numFmtId="0" fontId="0" fillId="0" borderId="26" xfId="0" applyFill="1" applyBorder="1" applyAlignment="1">
      <alignmen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 fillId="0" borderId="8" xfId="0" applyFont="1" applyFill="1" applyBorder="1" applyAlignment="1">
      <alignment vertical="center" wrapText="1"/>
    </xf>
    <xf numFmtId="0" fontId="5" fillId="0" borderId="8" xfId="0" applyFont="1" applyFill="1" applyBorder="1" applyAlignment="1">
      <alignment vertical="center" wrapText="1"/>
    </xf>
    <xf numFmtId="0" fontId="5" fillId="0" borderId="5" xfId="0" applyFont="1" applyFill="1" applyBorder="1" applyAlignment="1">
      <alignment vertical="center" wrapText="1"/>
    </xf>
    <xf numFmtId="0" fontId="5" fillId="0" borderId="20" xfId="0" applyFont="1" applyFill="1" applyBorder="1" applyAlignment="1">
      <alignment vertical="center" wrapText="1"/>
    </xf>
    <xf numFmtId="0" fontId="0" fillId="0" borderId="48" xfId="0"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46" xfId="0" applyBorder="1" applyAlignment="1">
      <alignment horizontal="left" vertical="center" wrapText="1"/>
    </xf>
    <xf numFmtId="0" fontId="0" fillId="0" borderId="30" xfId="0" applyBorder="1" applyAlignment="1">
      <alignment horizontal="left" vertical="center" wrapText="1"/>
    </xf>
    <xf numFmtId="0" fontId="1" fillId="0" borderId="8" xfId="0" applyFont="1" applyBorder="1" applyAlignment="1">
      <alignment vertical="center" wrapText="1"/>
    </xf>
    <xf numFmtId="0" fontId="2" fillId="0" borderId="8" xfId="0" applyFont="1" applyBorder="1" applyAlignment="1">
      <alignment vertical="center" wrapText="1"/>
    </xf>
    <xf numFmtId="0" fontId="2" fillId="0" borderId="20" xfId="0" applyFont="1" applyBorder="1" applyAlignment="1">
      <alignment vertical="center" wrapText="1"/>
    </xf>
    <xf numFmtId="0" fontId="0" fillId="0" borderId="1" xfId="0" applyFill="1" applyBorder="1" applyAlignment="1">
      <alignment horizontal="center" vertical="center" wrapText="1"/>
    </xf>
    <xf numFmtId="0" fontId="0" fillId="9" borderId="1" xfId="0" applyFill="1" applyBorder="1" applyAlignment="1">
      <alignment vertical="center" wrapText="1"/>
    </xf>
    <xf numFmtId="0" fontId="0" fillId="9" borderId="3" xfId="0" applyFill="1" applyBorder="1" applyAlignment="1">
      <alignment vertical="center" wrapText="1"/>
    </xf>
    <xf numFmtId="0" fontId="0" fillId="9" borderId="25" xfId="0" applyFill="1" applyBorder="1" applyAlignment="1">
      <alignment vertical="center" wrapText="1"/>
    </xf>
    <xf numFmtId="0" fontId="0" fillId="0" borderId="8" xfId="0" applyBorder="1" applyAlignment="1">
      <alignment horizontal="center"/>
    </xf>
    <xf numFmtId="0" fontId="1" fillId="9" borderId="43" xfId="0" applyFont="1" applyFill="1" applyBorder="1" applyAlignment="1">
      <alignment horizontal="left" vertical="center" wrapText="1"/>
    </xf>
    <xf numFmtId="0" fontId="1" fillId="9" borderId="44"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0" xfId="0" applyFont="1" applyFill="1" applyBorder="1" applyAlignment="1">
      <alignment horizontal="lef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46" xfId="0" applyFont="1" applyBorder="1" applyAlignment="1">
      <alignment vertical="center" wrapText="1"/>
    </xf>
    <xf numFmtId="0" fontId="2" fillId="0" borderId="30" xfId="0" applyFont="1" applyBorder="1" applyAlignment="1">
      <alignment vertical="center" wrapText="1"/>
    </xf>
    <xf numFmtId="0" fontId="0" fillId="0" borderId="9"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1" fillId="0" borderId="8" xfId="0" applyFont="1" applyBorder="1" applyAlignment="1">
      <alignment horizontal="center" vertical="center" wrapText="1"/>
    </xf>
    <xf numFmtId="0" fontId="1" fillId="0" borderId="5" xfId="0" applyFont="1" applyBorder="1" applyAlignment="1">
      <alignment vertical="center" wrapText="1"/>
    </xf>
    <xf numFmtId="0" fontId="1" fillId="0" borderId="20" xfId="0" applyFont="1" applyBorder="1" applyAlignment="1">
      <alignment vertical="center" wrapText="1"/>
    </xf>
    <xf numFmtId="0" fontId="2" fillId="4" borderId="40"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62"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 fillId="5" borderId="62"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0" fillId="0" borderId="18" xfId="0" applyBorder="1" applyAlignment="1">
      <alignment horizontal="left" vertical="center" wrapText="1" indent="2"/>
    </xf>
    <xf numFmtId="0" fontId="0" fillId="0" borderId="18" xfId="0" applyBorder="1" applyAlignment="1" applyProtection="1">
      <alignment horizontal="center" vertical="center" wrapText="1"/>
      <protection locked="0"/>
    </xf>
    <xf numFmtId="0" fontId="0" fillId="0" borderId="48" xfId="0"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2" fillId="0" borderId="60" xfId="0" applyFont="1" applyBorder="1" applyAlignment="1">
      <alignment vertical="center" wrapText="1"/>
    </xf>
    <xf numFmtId="0" fontId="2" fillId="0" borderId="41" xfId="0" applyFont="1" applyBorder="1" applyAlignment="1">
      <alignment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0" fillId="0" borderId="46" xfId="0" applyBorder="1" applyAlignment="1">
      <alignment horizontal="center" vertical="center" wrapText="1"/>
    </xf>
    <xf numFmtId="0" fontId="0" fillId="0" borderId="30" xfId="0" applyBorder="1" applyAlignment="1">
      <alignment horizontal="center" vertical="center" wrapText="1"/>
    </xf>
    <xf numFmtId="0" fontId="0" fillId="0" borderId="52" xfId="0" applyBorder="1" applyAlignment="1">
      <alignment horizontal="center" vertical="center" wrapText="1"/>
    </xf>
    <xf numFmtId="0" fontId="0" fillId="0" borderId="56" xfId="0" applyBorder="1" applyAlignment="1">
      <alignment horizontal="center"/>
    </xf>
    <xf numFmtId="0" fontId="0" fillId="0" borderId="60" xfId="0" applyBorder="1" applyAlignment="1">
      <alignment horizontal="center"/>
    </xf>
    <xf numFmtId="0" fontId="0" fillId="0" borderId="59" xfId="0" applyBorder="1" applyAlignment="1">
      <alignment horizontal="center"/>
    </xf>
    <xf numFmtId="0" fontId="0" fillId="0" borderId="24" xfId="0" applyBorder="1" applyAlignment="1">
      <alignment horizontal="center"/>
    </xf>
    <xf numFmtId="0" fontId="2" fillId="0" borderId="13" xfId="0" applyFont="1" applyBorder="1" applyAlignment="1">
      <alignment vertical="center" wrapText="1"/>
    </xf>
    <xf numFmtId="0" fontId="2" fillId="0" borderId="6" xfId="0" applyFont="1" applyBorder="1" applyAlignment="1">
      <alignment vertical="center" wrapText="1"/>
    </xf>
    <xf numFmtId="0" fontId="2" fillId="0" borderId="64" xfId="0" applyFont="1" applyBorder="1" applyAlignment="1">
      <alignment horizontal="center" vertical="center" wrapText="1"/>
    </xf>
    <xf numFmtId="0" fontId="2" fillId="0" borderId="63" xfId="0" applyFont="1" applyBorder="1" applyAlignment="1">
      <alignment horizontal="center" vertical="center" wrapText="1"/>
    </xf>
    <xf numFmtId="0" fontId="0" fillId="0" borderId="37" xfId="0" applyBorder="1" applyAlignment="1">
      <alignment horizontal="center" vertical="center" wrapText="1"/>
    </xf>
    <xf numFmtId="0" fontId="0" fillId="0" borderId="62" xfId="0" applyBorder="1" applyAlignment="1">
      <alignment horizontal="center" vertical="center" wrapText="1"/>
    </xf>
    <xf numFmtId="0" fontId="2" fillId="0" borderId="18" xfId="0" applyFont="1" applyBorder="1" applyAlignment="1">
      <alignment vertical="center" wrapText="1"/>
    </xf>
    <xf numFmtId="0" fontId="0" fillId="0" borderId="41" xfId="0" applyBorder="1" applyAlignment="1">
      <alignment horizontal="center" vertical="center" wrapText="1"/>
    </xf>
    <xf numFmtId="0" fontId="1" fillId="9" borderId="55" xfId="0" applyFont="1" applyFill="1" applyBorder="1" applyAlignment="1">
      <alignment vertical="center" wrapText="1"/>
    </xf>
    <xf numFmtId="0" fontId="0" fillId="9" borderId="23" xfId="0" applyFill="1" applyBorder="1" applyAlignment="1">
      <alignment vertical="center" wrapText="1"/>
    </xf>
    <xf numFmtId="0" fontId="0" fillId="0" borderId="65" xfId="0" applyBorder="1" applyAlignment="1">
      <alignment horizontal="center" vertical="center" wrapText="1"/>
    </xf>
    <xf numFmtId="0" fontId="1" fillId="0" borderId="55" xfId="0" applyFont="1" applyBorder="1" applyAlignment="1">
      <alignment vertical="center" wrapText="1"/>
    </xf>
    <xf numFmtId="0" fontId="0" fillId="0" borderId="55" xfId="0" applyBorder="1" applyAlignment="1">
      <alignment vertical="center" wrapText="1"/>
    </xf>
    <xf numFmtId="0" fontId="5" fillId="0" borderId="55" xfId="0" applyFont="1" applyBorder="1" applyAlignment="1">
      <alignment horizontal="left"/>
    </xf>
    <xf numFmtId="0" fontId="5" fillId="0" borderId="5" xfId="0" applyFont="1" applyBorder="1" applyAlignment="1">
      <alignment horizontal="left"/>
    </xf>
    <xf numFmtId="0" fontId="2" fillId="0" borderId="55" xfId="0" applyFont="1" applyBorder="1" applyAlignment="1">
      <alignment vertical="center" wrapText="1"/>
    </xf>
    <xf numFmtId="0" fontId="0" fillId="0" borderId="22" xfId="0" applyBorder="1" applyAlignment="1">
      <alignment horizontal="left" vertical="center" wrapText="1"/>
    </xf>
    <xf numFmtId="0" fontId="0" fillId="0" borderId="47" xfId="0" applyBorder="1" applyAlignment="1">
      <alignment horizontal="left" vertical="center" wrapText="1"/>
    </xf>
    <xf numFmtId="0" fontId="5" fillId="0" borderId="8" xfId="0" applyFont="1" applyBorder="1" applyAlignment="1" applyProtection="1">
      <alignment horizontal="center" vertical="center" wrapText="1"/>
      <protection locked="0"/>
    </xf>
    <xf numFmtId="0" fontId="1" fillId="9" borderId="17" xfId="0" applyFont="1" applyFill="1" applyBorder="1" applyAlignment="1">
      <alignment horizontal="left" vertical="center" wrapText="1"/>
    </xf>
    <xf numFmtId="0" fontId="0" fillId="9" borderId="17" xfId="0" applyFill="1" applyBorder="1" applyAlignment="1">
      <alignment horizontal="left" vertical="center" wrapText="1"/>
    </xf>
    <xf numFmtId="0" fontId="0" fillId="9" borderId="22" xfId="0" applyFill="1" applyBorder="1" applyAlignment="1">
      <alignment horizontal="left" vertical="center" wrapText="1"/>
    </xf>
    <xf numFmtId="0" fontId="0" fillId="9" borderId="30" xfId="0" applyFill="1" applyBorder="1" applyAlignment="1">
      <alignment horizontal="left" vertical="center" wrapText="1"/>
    </xf>
    <xf numFmtId="0" fontId="0" fillId="9" borderId="47" xfId="0" applyFill="1" applyBorder="1" applyAlignment="1">
      <alignment horizontal="left" vertical="center" wrapText="1"/>
    </xf>
    <xf numFmtId="0" fontId="5" fillId="0" borderId="55" xfId="0" applyFont="1" applyBorder="1"/>
    <xf numFmtId="0" fontId="5" fillId="0" borderId="5" xfId="0" applyFont="1" applyBorder="1"/>
    <xf numFmtId="0" fontId="0" fillId="9" borderId="47" xfId="0" applyFill="1" applyBorder="1" applyAlignment="1">
      <alignment vertical="center" wrapText="1"/>
    </xf>
    <xf numFmtId="0" fontId="0" fillId="9" borderId="41" xfId="0" applyFill="1" applyBorder="1" applyAlignment="1">
      <alignment vertical="center" wrapText="1"/>
    </xf>
    <xf numFmtId="0" fontId="0" fillId="9" borderId="22" xfId="0" applyFill="1" applyBorder="1" applyAlignment="1">
      <alignment vertical="center" wrapText="1"/>
    </xf>
    <xf numFmtId="0" fontId="2" fillId="0" borderId="54" xfId="0" applyFont="1" applyBorder="1" applyAlignment="1">
      <alignment vertical="center" wrapText="1"/>
    </xf>
    <xf numFmtId="0" fontId="2" fillId="0" borderId="8" xfId="0" applyFont="1" applyBorder="1" applyAlignment="1" applyProtection="1">
      <alignment horizontal="center"/>
      <protection locked="0"/>
    </xf>
    <xf numFmtId="0" fontId="2" fillId="5" borderId="19"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0" borderId="5" xfId="0" applyFont="1" applyBorder="1" applyAlignment="1" applyProtection="1">
      <alignment horizontal="center"/>
      <protection locked="0"/>
    </xf>
    <xf numFmtId="0" fontId="2" fillId="0" borderId="60" xfId="0" applyFont="1" applyFill="1" applyBorder="1" applyAlignment="1">
      <alignment vertical="center" wrapText="1"/>
    </xf>
    <xf numFmtId="0" fontId="2" fillId="0" borderId="41" xfId="0" applyFont="1" applyFill="1" applyBorder="1" applyAlignment="1">
      <alignment vertical="center" wrapText="1"/>
    </xf>
    <xf numFmtId="0" fontId="2" fillId="0" borderId="35" xfId="0" applyFont="1" applyFill="1" applyBorder="1" applyAlignment="1">
      <alignment vertical="center" wrapText="1"/>
    </xf>
    <xf numFmtId="0" fontId="2" fillId="0" borderId="8" xfId="0" applyFont="1" applyFill="1" applyBorder="1" applyAlignment="1">
      <alignment vertical="center" wrapText="1"/>
    </xf>
    <xf numFmtId="0" fontId="1" fillId="9" borderId="48" xfId="0" applyFont="1" applyFill="1" applyBorder="1" applyAlignment="1">
      <alignment vertical="center" wrapText="1"/>
    </xf>
    <xf numFmtId="0" fontId="5" fillId="9" borderId="17" xfId="0" applyFont="1" applyFill="1" applyBorder="1" applyAlignment="1">
      <alignment vertical="center" wrapText="1"/>
    </xf>
    <xf numFmtId="0" fontId="5" fillId="9" borderId="49" xfId="0" applyFont="1" applyFill="1" applyBorder="1" applyAlignment="1">
      <alignment vertical="center" wrapText="1"/>
    </xf>
    <xf numFmtId="0" fontId="5" fillId="9" borderId="7" xfId="0" applyFont="1" applyFill="1" applyBorder="1" applyAlignment="1">
      <alignment vertical="center" wrapText="1"/>
    </xf>
    <xf numFmtId="0" fontId="5" fillId="9" borderId="0" xfId="0" applyFont="1" applyFill="1" applyBorder="1" applyAlignment="1">
      <alignment vertical="center" wrapText="1"/>
    </xf>
    <xf numFmtId="0" fontId="5" fillId="9" borderId="4" xfId="0"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48" xfId="0" applyFont="1" applyFill="1" applyBorder="1" applyAlignment="1">
      <alignment vertical="center" wrapText="1"/>
    </xf>
    <xf numFmtId="0" fontId="5" fillId="0" borderId="17" xfId="0" applyFont="1" applyFill="1" applyBorder="1" applyAlignment="1">
      <alignment vertical="center" wrapText="1"/>
    </xf>
    <xf numFmtId="0" fontId="5" fillId="0" borderId="49" xfId="0" applyFont="1" applyFill="1" applyBorder="1" applyAlignment="1">
      <alignment vertical="center" wrapText="1"/>
    </xf>
    <xf numFmtId="0" fontId="5" fillId="0" borderId="7" xfId="0" applyFont="1" applyFill="1" applyBorder="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50" xfId="0" applyFont="1" applyFill="1" applyBorder="1" applyAlignment="1">
      <alignment vertical="center" wrapText="1"/>
    </xf>
    <xf numFmtId="0" fontId="5" fillId="0" borderId="34" xfId="0" applyFont="1" applyFill="1" applyBorder="1" applyAlignment="1">
      <alignment vertical="center" wrapText="1"/>
    </xf>
    <xf numFmtId="0" fontId="5" fillId="0" borderId="51" xfId="0" applyFont="1" applyFill="1" applyBorder="1" applyAlignment="1">
      <alignment vertical="center" wrapText="1"/>
    </xf>
    <xf numFmtId="0" fontId="5" fillId="9" borderId="48" xfId="0" applyFont="1" applyFill="1" applyBorder="1" applyAlignment="1">
      <alignment vertical="center" wrapText="1"/>
    </xf>
    <xf numFmtId="0" fontId="5" fillId="9" borderId="46" xfId="0" applyFont="1" applyFill="1" applyBorder="1" applyAlignment="1">
      <alignment vertical="center" wrapText="1"/>
    </xf>
    <xf numFmtId="0" fontId="5" fillId="9" borderId="30" xfId="0" applyFont="1" applyFill="1" applyBorder="1" applyAlignment="1">
      <alignment vertical="center" wrapText="1"/>
    </xf>
    <xf numFmtId="0" fontId="5" fillId="9" borderId="52" xfId="0" applyFont="1" applyFill="1" applyBorder="1" applyAlignment="1">
      <alignment vertical="center" wrapText="1"/>
    </xf>
    <xf numFmtId="0" fontId="5" fillId="9" borderId="8" xfId="0" applyFont="1" applyFill="1" applyBorder="1" applyAlignment="1">
      <alignment horizontal="left" vertical="center" wrapText="1"/>
    </xf>
    <xf numFmtId="0" fontId="5" fillId="9" borderId="8" xfId="0" applyFont="1" applyFill="1" applyBorder="1" applyAlignment="1">
      <alignment vertical="center" wrapText="1"/>
    </xf>
    <xf numFmtId="0" fontId="5" fillId="9" borderId="5" xfId="0" applyFont="1" applyFill="1" applyBorder="1" applyAlignment="1">
      <alignment vertical="center" wrapText="1"/>
    </xf>
    <xf numFmtId="0" fontId="5" fillId="9" borderId="20" xfId="0" applyFont="1" applyFill="1" applyBorder="1" applyAlignment="1">
      <alignment vertical="center" wrapText="1"/>
    </xf>
    <xf numFmtId="0" fontId="5" fillId="0" borderId="8"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59"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0" fillId="0" borderId="5" xfId="0" applyBorder="1" applyAlignment="1">
      <alignment horizontal="center" vertical="center" wrapText="1" shrinkToFi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6" fillId="0" borderId="18" xfId="0" applyFont="1" applyBorder="1" applyAlignment="1">
      <alignment horizontal="center"/>
    </xf>
    <xf numFmtId="0" fontId="5" fillId="9" borderId="48" xfId="0" applyFont="1" applyFill="1" applyBorder="1" applyAlignment="1">
      <alignment wrapText="1"/>
    </xf>
    <xf numFmtId="0" fontId="5" fillId="9" borderId="17" xfId="0" applyFont="1" applyFill="1" applyBorder="1" applyAlignment="1">
      <alignment wrapText="1"/>
    </xf>
    <xf numFmtId="0" fontId="5" fillId="9" borderId="49" xfId="0" applyFont="1" applyFill="1" applyBorder="1" applyAlignment="1">
      <alignment wrapText="1"/>
    </xf>
    <xf numFmtId="0" fontId="5" fillId="9" borderId="46" xfId="0" applyFont="1" applyFill="1" applyBorder="1" applyAlignment="1">
      <alignment wrapText="1"/>
    </xf>
    <xf numFmtId="0" fontId="5" fillId="9" borderId="30" xfId="0" applyFont="1" applyFill="1" applyBorder="1" applyAlignment="1">
      <alignment wrapText="1"/>
    </xf>
    <xf numFmtId="0" fontId="5" fillId="9" borderId="52" xfId="0" applyFont="1" applyFill="1" applyBorder="1" applyAlignment="1">
      <alignment wrapText="1"/>
    </xf>
    <xf numFmtId="0" fontId="0" fillId="0" borderId="5" xfId="0" applyBorder="1"/>
    <xf numFmtId="0" fontId="0" fillId="0" borderId="20" xfId="0" applyBorder="1"/>
    <xf numFmtId="0" fontId="0" fillId="0" borderId="8" xfId="0" applyBorder="1"/>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20" xfId="0" applyFont="1" applyBorder="1" applyAlignment="1">
      <alignment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0" fillId="0" borderId="8" xfId="0" applyBorder="1" applyAlignment="1" applyProtection="1">
      <alignment horizontal="center" vertical="center" wrapText="1" shrinkToFit="1"/>
      <protection locked="0"/>
    </xf>
    <xf numFmtId="0" fontId="0" fillId="0" borderId="5" xfId="0" applyBorder="1" applyAlignment="1" applyProtection="1">
      <alignment horizontal="center" vertical="center" wrapText="1" shrinkToFit="1"/>
      <protection locked="0"/>
    </xf>
    <xf numFmtId="0" fontId="5" fillId="0" borderId="13" xfId="0" applyFont="1" applyFill="1" applyBorder="1" applyAlignment="1">
      <alignment vertical="center" wrapText="1"/>
    </xf>
    <xf numFmtId="0" fontId="5" fillId="0" borderId="6" xfId="0" applyFont="1" applyFill="1" applyBorder="1" applyAlignment="1">
      <alignment vertical="center" wrapText="1"/>
    </xf>
    <xf numFmtId="0" fontId="5" fillId="0" borderId="12" xfId="0" applyFont="1" applyFill="1" applyBorder="1" applyAlignment="1">
      <alignment vertical="center" wrapText="1"/>
    </xf>
    <xf numFmtId="0" fontId="0" fillId="0" borderId="18" xfId="0" applyBorder="1" applyAlignment="1">
      <alignment horizontal="center" vertical="center" wrapText="1" shrinkToFit="1"/>
    </xf>
    <xf numFmtId="0" fontId="2" fillId="4" borderId="59" xfId="0" applyFont="1" applyFill="1" applyBorder="1" applyAlignment="1">
      <alignment horizontal="center" vertical="center" wrapText="1" shrinkToFit="1"/>
    </xf>
    <xf numFmtId="0" fontId="2" fillId="4" borderId="42" xfId="0" applyFont="1" applyFill="1" applyBorder="1" applyAlignment="1">
      <alignment horizontal="center" vertical="center" wrapText="1" shrinkToFit="1"/>
    </xf>
    <xf numFmtId="0" fontId="2" fillId="4" borderId="21" xfId="0" applyFont="1" applyFill="1" applyBorder="1" applyAlignment="1">
      <alignment horizontal="center" vertical="center" wrapText="1" shrinkToFit="1"/>
    </xf>
    <xf numFmtId="0" fontId="2" fillId="5" borderId="11" xfId="0" applyFont="1" applyFill="1" applyBorder="1" applyAlignment="1">
      <alignment horizontal="center" vertical="center" wrapText="1" shrinkToFit="1"/>
    </xf>
    <xf numFmtId="0" fontId="2" fillId="5" borderId="42" xfId="0" applyFont="1" applyFill="1" applyBorder="1" applyAlignment="1">
      <alignment horizontal="center" vertical="center" wrapText="1" shrinkToFit="1"/>
    </xf>
    <xf numFmtId="0" fontId="2" fillId="5" borderId="24" xfId="0" applyFont="1" applyFill="1" applyBorder="1" applyAlignment="1">
      <alignment horizontal="center" vertical="center" wrapText="1" shrinkToFit="1"/>
    </xf>
    <xf numFmtId="0" fontId="1" fillId="0" borderId="1" xfId="0" applyFont="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0" fillId="0" borderId="2" xfId="0" applyBorder="1" applyAlignment="1">
      <alignment horizontal="center" vertical="center" wrapText="1" shrinkToFit="1"/>
    </xf>
    <xf numFmtId="0" fontId="0" fillId="0" borderId="19" xfId="0" applyBorder="1" applyAlignment="1">
      <alignment horizontal="center" vertical="center" wrapText="1" shrinkToFit="1"/>
    </xf>
    <xf numFmtId="0" fontId="2" fillId="4" borderId="18" xfId="0" applyFont="1" applyFill="1" applyBorder="1" applyAlignment="1">
      <alignment horizontal="center" vertical="center" wrapText="1"/>
    </xf>
    <xf numFmtId="0" fontId="1" fillId="9" borderId="8" xfId="0" applyFont="1" applyFill="1" applyBorder="1" applyAlignment="1">
      <alignment vertical="center" wrapText="1"/>
    </xf>
    <xf numFmtId="0" fontId="0" fillId="9" borderId="48" xfId="0" applyFill="1" applyBorder="1" applyAlignment="1">
      <alignment horizontal="left" vertical="center" wrapText="1"/>
    </xf>
    <xf numFmtId="0" fontId="0" fillId="9" borderId="46" xfId="0" applyFill="1" applyBorder="1" applyAlignment="1">
      <alignment horizontal="left" vertical="center" wrapText="1"/>
    </xf>
    <xf numFmtId="0" fontId="0" fillId="0" borderId="48" xfId="0" applyFill="1" applyBorder="1" applyAlignment="1">
      <alignment horizontal="left" vertical="center" wrapText="1"/>
    </xf>
    <xf numFmtId="0" fontId="0" fillId="0" borderId="17" xfId="0" applyFill="1" applyBorder="1" applyAlignment="1">
      <alignment horizontal="left" vertical="center" wrapText="1"/>
    </xf>
    <xf numFmtId="0" fontId="0" fillId="0" borderId="22" xfId="0" applyFill="1" applyBorder="1" applyAlignment="1">
      <alignment horizontal="left" vertical="center" wrapText="1"/>
    </xf>
    <xf numFmtId="0" fontId="0" fillId="0" borderId="46" xfId="0" applyFill="1" applyBorder="1" applyAlignment="1">
      <alignment horizontal="left" vertical="center" wrapText="1"/>
    </xf>
    <xf numFmtId="0" fontId="0" fillId="0" borderId="30" xfId="0" applyFill="1" applyBorder="1" applyAlignment="1">
      <alignment horizontal="left" vertical="center" wrapText="1"/>
    </xf>
    <xf numFmtId="0" fontId="0" fillId="0" borderId="47" xfId="0" applyFill="1" applyBorder="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0" fillId="0" borderId="61" xfId="0" applyFill="1"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20" xfId="0" applyBorder="1" applyAlignment="1">
      <alignment horizontal="left" vertical="center" wrapText="1"/>
    </xf>
    <xf numFmtId="0" fontId="2" fillId="0" borderId="1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10" xfId="0" applyBorder="1" applyAlignment="1">
      <alignment horizontal="center" vertical="center" wrapText="1"/>
    </xf>
    <xf numFmtId="0" fontId="2" fillId="5" borderId="11" xfId="0" applyFont="1" applyFill="1" applyBorder="1" applyAlignment="1">
      <alignment horizontal="center" vertical="center" wrapText="1"/>
    </xf>
    <xf numFmtId="0" fontId="0" fillId="9" borderId="8" xfId="0" applyFill="1" applyBorder="1" applyAlignment="1">
      <alignment horizontal="left" vertical="center" wrapText="1"/>
    </xf>
    <xf numFmtId="0" fontId="0" fillId="9" borderId="1" xfId="0" applyFill="1" applyBorder="1" applyAlignment="1">
      <alignment horizontal="left" vertical="center" wrapText="1"/>
    </xf>
    <xf numFmtId="0" fontId="0" fillId="9" borderId="7" xfId="0" applyFill="1" applyBorder="1" applyAlignment="1">
      <alignment horizontal="left" vertical="center" wrapText="1"/>
    </xf>
    <xf numFmtId="0" fontId="0" fillId="9" borderId="0" xfId="0" applyFill="1" applyBorder="1" applyAlignment="1">
      <alignment horizontal="left" vertical="center" wrapText="1"/>
    </xf>
    <xf numFmtId="0" fontId="0" fillId="9" borderId="61" xfId="0" applyFill="1" applyBorder="1" applyAlignment="1">
      <alignment horizontal="left" vertical="center" wrapText="1"/>
    </xf>
    <xf numFmtId="0" fontId="5" fillId="0" borderId="48" xfId="0" applyFont="1" applyFill="1" applyBorder="1" applyAlignment="1">
      <alignment vertical="center" wrapText="1"/>
    </xf>
    <xf numFmtId="0" fontId="5" fillId="0" borderId="46" xfId="0" applyFont="1" applyFill="1" applyBorder="1" applyAlignment="1">
      <alignment vertical="center" wrapText="1"/>
    </xf>
    <xf numFmtId="0" fontId="5" fillId="0" borderId="30" xfId="0" applyFont="1" applyFill="1" applyBorder="1" applyAlignment="1">
      <alignment vertical="center" wrapText="1"/>
    </xf>
    <xf numFmtId="0" fontId="5" fillId="0" borderId="4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9" borderId="1" xfId="0" applyFont="1" applyFill="1" applyBorder="1" applyAlignment="1">
      <alignment horizontal="left" vertical="center" wrapText="1"/>
    </xf>
    <xf numFmtId="0" fontId="5" fillId="9" borderId="3"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2" fillId="0" borderId="60" xfId="0" applyFont="1" applyBorder="1" applyAlignment="1">
      <alignment horizontal="left" vertical="center" wrapText="1"/>
    </xf>
    <xf numFmtId="0" fontId="2" fillId="0" borderId="41" xfId="0" applyFont="1" applyBorder="1" applyAlignment="1">
      <alignment horizontal="left" vertical="center" wrapTex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shrinkToFit="1"/>
    </xf>
    <xf numFmtId="0" fontId="0" fillId="0" borderId="13" xfId="0" applyBorder="1" applyAlignment="1">
      <alignment horizontal="center" vertical="center" wrapText="1" shrinkToFit="1"/>
    </xf>
    <xf numFmtId="0" fontId="0" fillId="0" borderId="12" xfId="0" applyBorder="1" applyAlignment="1">
      <alignment horizontal="center" vertical="center" wrapText="1" shrinkToFit="1"/>
    </xf>
    <xf numFmtId="0" fontId="1" fillId="9" borderId="5" xfId="0" applyFont="1" applyFill="1" applyBorder="1" applyAlignment="1">
      <alignment vertical="center" wrapText="1"/>
    </xf>
    <xf numFmtId="0" fontId="1" fillId="9" borderId="20" xfId="0" applyFont="1" applyFill="1" applyBorder="1" applyAlignment="1">
      <alignment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4" fillId="0" borderId="5" xfId="0" applyFont="1" applyBorder="1" applyAlignment="1">
      <alignment horizontal="left" vertical="center" wrapText="1"/>
    </xf>
    <xf numFmtId="0" fontId="4" fillId="0" borderId="8" xfId="0" applyFont="1" applyBorder="1" applyAlignment="1">
      <alignment horizontal="left" vertical="center" wrapText="1"/>
    </xf>
    <xf numFmtId="0" fontId="4" fillId="0" borderId="5" xfId="0" applyFont="1" applyBorder="1" applyAlignment="1" applyProtection="1">
      <alignment horizontal="center" vertical="center" wrapText="1"/>
      <protection locked="0"/>
    </xf>
    <xf numFmtId="0" fontId="0" fillId="0" borderId="5" xfId="0" applyBorder="1" applyAlignment="1" applyProtection="1">
      <alignment vertical="center" wrapText="1"/>
      <protection locked="0"/>
    </xf>
    <xf numFmtId="0" fontId="12" fillId="0" borderId="5" xfId="1"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3" fillId="6" borderId="43"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53"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4" fillId="0" borderId="26"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14" fontId="4" fillId="0" borderId="6" xfId="0" applyNumberFormat="1"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30" xfId="0" applyFont="1" applyBorder="1" applyAlignment="1">
      <alignment horizontal="center"/>
    </xf>
    <xf numFmtId="0" fontId="2" fillId="0" borderId="47" xfId="0" applyFont="1" applyBorder="1" applyAlignment="1">
      <alignment horizontal="center"/>
    </xf>
    <xf numFmtId="0" fontId="4" fillId="0" borderId="48" xfId="0" applyFont="1" applyBorder="1" applyAlignment="1">
      <alignment horizontal="left" vertical="center" wrapText="1"/>
    </xf>
    <xf numFmtId="0" fontId="4" fillId="0" borderId="17" xfId="0" applyFont="1" applyBorder="1" applyAlignment="1">
      <alignment horizontal="left" vertical="center" wrapText="1"/>
    </xf>
    <xf numFmtId="0" fontId="4" fillId="0" borderId="49"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50" xfId="0" applyFont="1" applyBorder="1" applyAlignment="1">
      <alignment horizontal="left" vertical="center" wrapText="1"/>
    </xf>
    <xf numFmtId="0" fontId="4" fillId="0" borderId="34" xfId="0" applyFont="1" applyBorder="1" applyAlignment="1">
      <alignment horizontal="left" vertical="center" wrapText="1"/>
    </xf>
    <xf numFmtId="0" fontId="4" fillId="0" borderId="51" xfId="0" applyFont="1" applyBorder="1" applyAlignment="1">
      <alignment horizontal="left" vertical="center" wrapText="1"/>
    </xf>
    <xf numFmtId="0" fontId="0" fillId="0" borderId="37" xfId="0" applyBorder="1" applyAlignment="1">
      <alignment horizontal="center" wrapText="1"/>
    </xf>
    <xf numFmtId="0" fontId="0" fillId="0" borderId="56" xfId="0" applyBorder="1" applyAlignment="1">
      <alignment horizontal="center" vertical="center" wrapText="1" shrinkToFit="1"/>
    </xf>
    <xf numFmtId="0" fontId="0" fillId="0" borderId="57" xfId="0" applyBorder="1" applyAlignment="1">
      <alignment horizontal="center" vertical="center" wrapText="1" shrinkToFit="1"/>
    </xf>
    <xf numFmtId="0" fontId="0" fillId="0" borderId="58" xfId="0" applyBorder="1" applyAlignment="1">
      <alignment horizontal="center" vertical="center" wrapText="1" shrinkToFit="1"/>
    </xf>
    <xf numFmtId="0" fontId="0" fillId="0" borderId="59" xfId="0" applyBorder="1" applyAlignment="1">
      <alignment horizontal="center" vertical="center" wrapText="1" shrinkToFit="1"/>
    </xf>
    <xf numFmtId="0" fontId="0" fillId="0" borderId="42" xfId="0" applyBorder="1" applyAlignment="1">
      <alignment horizontal="center" vertical="center" wrapText="1" shrinkToFit="1"/>
    </xf>
    <xf numFmtId="0" fontId="0" fillId="0" borderId="21" xfId="0" applyBorder="1" applyAlignment="1">
      <alignment horizontal="center" vertical="center" wrapText="1" shrinkToFit="1"/>
    </xf>
    <xf numFmtId="0" fontId="2" fillId="0" borderId="8" xfId="0" applyFont="1" applyBorder="1" applyAlignment="1">
      <alignment horizontal="center"/>
    </xf>
    <xf numFmtId="0" fontId="2" fillId="4" borderId="18" xfId="0" applyFont="1" applyFill="1" applyBorder="1" applyAlignment="1">
      <alignment horizontal="center" vertical="center" wrapText="1" shrinkToFit="1"/>
    </xf>
    <xf numFmtId="0" fontId="2" fillId="4" borderId="2" xfId="0" applyFont="1" applyFill="1" applyBorder="1" applyAlignment="1">
      <alignment horizontal="center" vertical="center" wrapText="1" shrinkToFit="1"/>
    </xf>
    <xf numFmtId="0" fontId="2" fillId="4" borderId="19" xfId="0" applyFont="1" applyFill="1" applyBorder="1" applyAlignment="1">
      <alignment horizontal="center" vertical="center" wrapText="1" shrinkToFit="1"/>
    </xf>
    <xf numFmtId="0" fontId="5" fillId="0" borderId="13" xfId="0" applyFont="1" applyBorder="1" applyAlignment="1">
      <alignment horizontal="center" vertical="center" wrapText="1"/>
    </xf>
    <xf numFmtId="0" fontId="2" fillId="0" borderId="5" xfId="0" applyFont="1" applyBorder="1" applyAlignment="1" applyProtection="1">
      <alignment horizontal="center" wrapText="1"/>
      <protection locked="0"/>
    </xf>
    <xf numFmtId="0" fontId="1" fillId="9" borderId="48" xfId="0" applyFont="1" applyFill="1" applyBorder="1" applyAlignment="1">
      <alignment horizontal="left" vertical="center" wrapText="1"/>
    </xf>
    <xf numFmtId="0" fontId="1" fillId="9" borderId="46" xfId="0" applyFont="1" applyFill="1" applyBorder="1" applyAlignment="1">
      <alignment horizontal="left" vertical="center" wrapText="1"/>
    </xf>
    <xf numFmtId="0" fontId="1" fillId="9" borderId="30"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71" xfId="0" applyFont="1" applyBorder="1" applyAlignment="1">
      <alignment horizontal="left" vertical="center" wrapText="1"/>
    </xf>
    <xf numFmtId="0" fontId="4" fillId="0" borderId="70" xfId="0" applyFont="1" applyBorder="1" applyAlignment="1">
      <alignment horizontal="left" vertical="center" wrapText="1"/>
    </xf>
    <xf numFmtId="0" fontId="4" fillId="0" borderId="55" xfId="0" applyFont="1" applyBorder="1" applyAlignment="1">
      <alignment horizontal="left" vertical="center" wrapText="1"/>
    </xf>
    <xf numFmtId="0" fontId="0" fillId="0" borderId="46"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7" xfId="0" applyBorder="1" applyAlignment="1" applyProtection="1">
      <alignment horizontal="center"/>
      <protection locked="0"/>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35" xfId="0" applyBorder="1" applyAlignment="1" applyProtection="1">
      <alignment horizontal="center"/>
      <protection locked="0"/>
    </xf>
    <xf numFmtId="0" fontId="4" fillId="0" borderId="52" xfId="0" applyFont="1" applyBorder="1" applyAlignment="1" applyProtection="1">
      <alignment horizontal="center" vertical="center" wrapText="1"/>
      <protection locked="0"/>
    </xf>
    <xf numFmtId="0" fontId="14" fillId="0" borderId="7"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4" fillId="0" borderId="50" xfId="0" applyFont="1" applyBorder="1" applyAlignment="1">
      <alignment horizontal="center"/>
    </xf>
    <xf numFmtId="0" fontId="14" fillId="0" borderId="34" xfId="0" applyFont="1" applyBorder="1" applyAlignment="1">
      <alignment horizontal="center"/>
    </xf>
    <xf numFmtId="0" fontId="14" fillId="0" borderId="51" xfId="0" applyFont="1" applyBorder="1" applyAlignment="1">
      <alignment horizontal="center"/>
    </xf>
    <xf numFmtId="0" fontId="14" fillId="0" borderId="43" xfId="0" applyFont="1" applyBorder="1" applyAlignment="1">
      <alignment horizontal="center"/>
    </xf>
    <xf numFmtId="0" fontId="14" fillId="0" borderId="44" xfId="0" applyFont="1" applyBorder="1" applyAlignment="1">
      <alignment horizontal="center"/>
    </xf>
    <xf numFmtId="0" fontId="14" fillId="0" borderId="53" xfId="0" applyFont="1" applyBorder="1" applyAlignment="1">
      <alignment horizontal="center"/>
    </xf>
    <xf numFmtId="0" fontId="4" fillId="5" borderId="4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51" xfId="0" applyFont="1" applyFill="1" applyBorder="1" applyAlignment="1">
      <alignment horizontal="center" vertical="center" wrapText="1"/>
    </xf>
    <xf numFmtId="0" fontId="0" fillId="0" borderId="50" xfId="0" applyBorder="1" applyAlignment="1">
      <alignment horizontal="left" vertical="center" wrapText="1"/>
    </xf>
    <xf numFmtId="0" fontId="0" fillId="0" borderId="34" xfId="0" applyBorder="1" applyAlignment="1">
      <alignment horizontal="left" vertical="center" wrapText="1"/>
    </xf>
    <xf numFmtId="0" fontId="0" fillId="0" borderId="68" xfId="0" applyBorder="1" applyAlignment="1">
      <alignment horizontal="left" vertical="center" wrapText="1"/>
    </xf>
    <xf numFmtId="0" fontId="0" fillId="0" borderId="26" xfId="0" applyBorder="1" applyAlignment="1">
      <alignment horizontal="left" vertical="center" wrapText="1"/>
    </xf>
    <xf numFmtId="0" fontId="0" fillId="0" borderId="49" xfId="0" applyBorder="1" applyAlignment="1">
      <alignment horizontal="left" vertical="center" wrapText="1"/>
    </xf>
    <xf numFmtId="0" fontId="0" fillId="0" borderId="35" xfId="0" applyBorder="1" applyAlignment="1">
      <alignment horizontal="left" vertical="center" wrapText="1"/>
    </xf>
    <xf numFmtId="0" fontId="0" fillId="0" borderId="52" xfId="0" applyBorder="1" applyAlignment="1">
      <alignment horizontal="left" vertical="center" wrapText="1"/>
    </xf>
    <xf numFmtId="0" fontId="0" fillId="0" borderId="67" xfId="0" applyBorder="1" applyAlignment="1">
      <alignment horizontal="left" vertical="center" wrapText="1"/>
    </xf>
    <xf numFmtId="0" fontId="0" fillId="0" borderId="51" xfId="0" applyBorder="1" applyAlignment="1">
      <alignment horizontal="left" vertical="center" wrapText="1"/>
    </xf>
    <xf numFmtId="0" fontId="0" fillId="0" borderId="6" xfId="0" applyBorder="1" applyAlignment="1">
      <alignment horizontal="left" vertical="center" wrapText="1"/>
    </xf>
    <xf numFmtId="0" fontId="0" fillId="0" borderId="19" xfId="0" applyBorder="1" applyAlignment="1">
      <alignment horizontal="left" vertical="center" wrapText="1"/>
    </xf>
    <xf numFmtId="0" fontId="2" fillId="0" borderId="22" xfId="0" applyFont="1" applyBorder="1" applyAlignment="1">
      <alignment horizontal="left" vertical="center" wrapText="1"/>
    </xf>
    <xf numFmtId="0" fontId="2" fillId="0" borderId="47" xfId="0" applyFont="1" applyBorder="1" applyAlignment="1">
      <alignment horizontal="left" vertical="center" wrapText="1"/>
    </xf>
    <xf numFmtId="0" fontId="0" fillId="0" borderId="40" xfId="0" applyBorder="1" applyAlignment="1">
      <alignment horizontal="center" vertical="center" wrapText="1" shrinkToFit="1"/>
    </xf>
    <xf numFmtId="0" fontId="0" fillId="0" borderId="37" xfId="0" applyBorder="1" applyAlignment="1">
      <alignment horizontal="center" vertical="center" wrapText="1" shrinkToFit="1"/>
    </xf>
    <xf numFmtId="0" fontId="0" fillId="0" borderId="63" xfId="0" applyBorder="1" applyAlignment="1">
      <alignment horizontal="center" vertical="center" wrapText="1" shrinkToFit="1"/>
    </xf>
    <xf numFmtId="0" fontId="0" fillId="0" borderId="71" xfId="0" applyBorder="1" applyAlignment="1">
      <alignment horizontal="center" vertical="center" wrapText="1"/>
    </xf>
    <xf numFmtId="0" fontId="0" fillId="0" borderId="64" xfId="0"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72" xfId="0" applyBorder="1" applyAlignment="1">
      <alignment horizontal="center" vertical="center" wrapText="1"/>
    </xf>
    <xf numFmtId="0" fontId="0" fillId="0" borderId="38" xfId="0" applyBorder="1" applyAlignment="1">
      <alignment horizontal="center" vertical="center" wrapText="1" shrinkToFit="1"/>
    </xf>
    <xf numFmtId="0" fontId="0" fillId="0" borderId="39" xfId="0" applyBorder="1" applyAlignment="1">
      <alignment horizontal="center" vertical="center" wrapText="1" shrinkToFit="1"/>
    </xf>
    <xf numFmtId="0" fontId="13" fillId="0" borderId="43" xfId="0" applyFont="1" applyBorder="1" applyAlignment="1">
      <alignment horizontal="center"/>
    </xf>
    <xf numFmtId="0" fontId="13" fillId="0" borderId="44" xfId="0" applyFont="1" applyBorder="1" applyAlignment="1">
      <alignment horizontal="center"/>
    </xf>
    <xf numFmtId="0" fontId="13" fillId="0" borderId="53" xfId="0" applyFont="1" applyBorder="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4" xfId="0" applyFont="1" applyBorder="1" applyAlignment="1">
      <alignment horizontal="center"/>
    </xf>
    <xf numFmtId="0" fontId="13" fillId="0" borderId="50" xfId="0" applyFont="1" applyBorder="1" applyAlignment="1">
      <alignment horizontal="center"/>
    </xf>
    <xf numFmtId="0" fontId="13" fillId="0" borderId="34" xfId="0" applyFont="1" applyBorder="1" applyAlignment="1">
      <alignment horizontal="center"/>
    </xf>
    <xf numFmtId="0" fontId="13" fillId="0" borderId="51" xfId="0" applyFont="1" applyBorder="1" applyAlignment="1">
      <alignment horizontal="center"/>
    </xf>
    <xf numFmtId="0" fontId="0" fillId="0" borderId="69" xfId="0"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403411</xdr:colOff>
      <xdr:row>0</xdr:row>
      <xdr:rowOff>25215</xdr:rowOff>
    </xdr:from>
    <xdr:to>
      <xdr:col>1</xdr:col>
      <xdr:colOff>903222</xdr:colOff>
      <xdr:row>4</xdr:row>
      <xdr:rowOff>80682</xdr:rowOff>
    </xdr:to>
    <xdr:pic>
      <xdr:nvPicPr>
        <xdr:cNvPr id="3" name="113 Imagen" descr="LOGOMSPAS"/>
        <xdr:cNvPicPr>
          <a:picLocks noChangeAspect="1" noChangeArrowheads="1"/>
        </xdr:cNvPicPr>
      </xdr:nvPicPr>
      <xdr:blipFill>
        <a:blip xmlns:r="http://schemas.openxmlformats.org/officeDocument/2006/relationships" r:embed="rId1"/>
        <a:srcRect/>
        <a:stretch>
          <a:fillRect/>
        </a:stretch>
      </xdr:blipFill>
      <xdr:spPr bwMode="auto">
        <a:xfrm>
          <a:off x="403411" y="25215"/>
          <a:ext cx="925635" cy="804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313765</xdr:colOff>
      <xdr:row>1</xdr:row>
      <xdr:rowOff>40487</xdr:rowOff>
    </xdr:from>
    <xdr:to>
      <xdr:col>1</xdr:col>
      <xdr:colOff>302559</xdr:colOff>
      <xdr:row>5</xdr:row>
      <xdr:rowOff>126065</xdr:rowOff>
    </xdr:to>
    <xdr:pic>
      <xdr:nvPicPr>
        <xdr:cNvPr id="3" name="113 Imagen" descr="LOGOMSPAS"/>
        <xdr:cNvPicPr>
          <a:picLocks noChangeAspect="1" noChangeArrowheads="1"/>
        </xdr:cNvPicPr>
      </xdr:nvPicPr>
      <xdr:blipFill>
        <a:blip xmlns:r="http://schemas.openxmlformats.org/officeDocument/2006/relationships" r:embed="rId1"/>
        <a:srcRect/>
        <a:stretch>
          <a:fillRect/>
        </a:stretch>
      </xdr:blipFill>
      <xdr:spPr bwMode="auto">
        <a:xfrm>
          <a:off x="313765" y="208575"/>
          <a:ext cx="829235" cy="7131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12"/>
  </sheetPr>
  <dimension ref="A1:R1110"/>
  <sheetViews>
    <sheetView tabSelected="1" topLeftCell="C1" zoomScale="85" zoomScaleNormal="85" zoomScaleSheetLayoutView="85" workbookViewId="0">
      <selection activeCell="Q2" sqref="Q2"/>
    </sheetView>
  </sheetViews>
  <sheetFormatPr baseColWidth="10" defaultRowHeight="12.75"/>
  <cols>
    <col min="1" max="1" width="5.625" customWidth="1"/>
    <col min="2" max="2" width="17.25" customWidth="1"/>
    <col min="7" max="7" width="17.375" customWidth="1"/>
    <col min="8" max="8" width="11" hidden="1" customWidth="1"/>
    <col min="9" max="12" width="4.625" customWidth="1"/>
    <col min="13" max="14" width="5.875" customWidth="1"/>
    <col min="15" max="15" width="15.875" customWidth="1"/>
    <col min="16" max="16" width="13.75" customWidth="1"/>
    <col min="17" max="17" width="13.375" customWidth="1"/>
  </cols>
  <sheetData>
    <row r="1" spans="1:17" ht="15">
      <c r="A1" s="134"/>
      <c r="B1" s="135"/>
      <c r="C1" s="775" t="s">
        <v>487</v>
      </c>
      <c r="D1" s="776"/>
      <c r="E1" s="776"/>
      <c r="F1" s="776"/>
      <c r="G1" s="776"/>
      <c r="H1" s="776"/>
      <c r="I1" s="776"/>
      <c r="J1" s="776"/>
      <c r="K1" s="776"/>
      <c r="L1" s="776"/>
      <c r="M1" s="776"/>
      <c r="N1" s="776"/>
      <c r="O1" s="776"/>
      <c r="P1" s="777"/>
      <c r="Q1" s="129"/>
    </row>
    <row r="2" spans="1:17" ht="13.5" customHeight="1">
      <c r="A2" s="136"/>
      <c r="B2" s="137"/>
      <c r="C2" s="769"/>
      <c r="D2" s="770"/>
      <c r="E2" s="770"/>
      <c r="F2" s="770"/>
      <c r="G2" s="770"/>
      <c r="H2" s="770"/>
      <c r="I2" s="770"/>
      <c r="J2" s="770"/>
      <c r="K2" s="770"/>
      <c r="L2" s="770"/>
      <c r="M2" s="770"/>
      <c r="N2" s="770"/>
      <c r="O2" s="770"/>
      <c r="P2" s="771"/>
      <c r="Q2" s="142" t="s">
        <v>513</v>
      </c>
    </row>
    <row r="3" spans="1:17" ht="15">
      <c r="A3" s="136"/>
      <c r="B3" s="137"/>
      <c r="C3" s="769" t="s">
        <v>488</v>
      </c>
      <c r="D3" s="770"/>
      <c r="E3" s="770"/>
      <c r="F3" s="770"/>
      <c r="G3" s="770"/>
      <c r="H3" s="770"/>
      <c r="I3" s="770"/>
      <c r="J3" s="770"/>
      <c r="K3" s="770"/>
      <c r="L3" s="770"/>
      <c r="M3" s="770"/>
      <c r="N3" s="770"/>
      <c r="O3" s="770"/>
      <c r="P3" s="771"/>
      <c r="Q3" s="130"/>
    </row>
    <row r="4" spans="1:17" ht="15" customHeight="1">
      <c r="A4" s="136"/>
      <c r="B4" s="137"/>
      <c r="C4" s="132"/>
      <c r="D4" s="133"/>
      <c r="E4" s="133"/>
      <c r="F4" s="133"/>
      <c r="G4" s="133"/>
      <c r="H4" s="133"/>
      <c r="I4" s="133"/>
      <c r="J4" s="133"/>
      <c r="K4" s="133"/>
      <c r="L4" s="133"/>
      <c r="M4" s="133"/>
      <c r="N4" s="133"/>
      <c r="O4" s="133"/>
      <c r="P4" s="143"/>
      <c r="Q4" s="130" t="s">
        <v>494</v>
      </c>
    </row>
    <row r="5" spans="1:17" ht="15.75" thickBot="1">
      <c r="A5" s="138"/>
      <c r="B5" s="139"/>
      <c r="C5" s="772" t="s">
        <v>489</v>
      </c>
      <c r="D5" s="773"/>
      <c r="E5" s="773"/>
      <c r="F5" s="773"/>
      <c r="G5" s="773"/>
      <c r="H5" s="773"/>
      <c r="I5" s="773"/>
      <c r="J5" s="773"/>
      <c r="K5" s="773"/>
      <c r="L5" s="773"/>
      <c r="M5" s="773"/>
      <c r="N5" s="773"/>
      <c r="O5" s="773"/>
      <c r="P5" s="774"/>
      <c r="Q5" s="131" t="s">
        <v>507</v>
      </c>
    </row>
    <row r="6" spans="1:17">
      <c r="A6" s="702" t="s">
        <v>493</v>
      </c>
      <c r="B6" s="703"/>
      <c r="C6" s="703"/>
      <c r="D6" s="703"/>
      <c r="E6" s="703"/>
      <c r="F6" s="703"/>
      <c r="G6" s="703"/>
      <c r="H6" s="703"/>
      <c r="I6" s="703"/>
      <c r="J6" s="703"/>
      <c r="K6" s="703"/>
      <c r="L6" s="703"/>
      <c r="M6" s="703"/>
      <c r="N6" s="703"/>
      <c r="O6" s="703"/>
      <c r="P6" s="703"/>
      <c r="Q6" s="704"/>
    </row>
    <row r="7" spans="1:17">
      <c r="A7" s="705"/>
      <c r="B7" s="706"/>
      <c r="C7" s="706"/>
      <c r="D7" s="706"/>
      <c r="E7" s="706"/>
      <c r="F7" s="706"/>
      <c r="G7" s="706"/>
      <c r="H7" s="706"/>
      <c r="I7" s="706"/>
      <c r="J7" s="706"/>
      <c r="K7" s="706"/>
      <c r="L7" s="706"/>
      <c r="M7" s="706"/>
      <c r="N7" s="706"/>
      <c r="O7" s="706"/>
      <c r="P7" s="706"/>
      <c r="Q7" s="707"/>
    </row>
    <row r="8" spans="1:17" ht="13.5" thickBot="1">
      <c r="A8" s="708"/>
      <c r="B8" s="709"/>
      <c r="C8" s="709"/>
      <c r="D8" s="709"/>
      <c r="E8" s="709"/>
      <c r="F8" s="709"/>
      <c r="G8" s="709"/>
      <c r="H8" s="709"/>
      <c r="I8" s="709"/>
      <c r="J8" s="709"/>
      <c r="K8" s="709"/>
      <c r="L8" s="709"/>
      <c r="M8" s="709"/>
      <c r="N8" s="709"/>
      <c r="O8" s="709"/>
      <c r="P8" s="709"/>
      <c r="Q8" s="710"/>
    </row>
    <row r="9" spans="1:17" s="17" customFormat="1" ht="5.0999999999999996" customHeight="1" thickBot="1">
      <c r="A9" s="16"/>
      <c r="B9" s="16"/>
      <c r="C9" s="16"/>
      <c r="D9" s="16"/>
      <c r="E9" s="16"/>
      <c r="F9" s="16"/>
      <c r="G9" s="16"/>
      <c r="H9" s="16"/>
      <c r="I9" s="16"/>
      <c r="J9" s="16"/>
      <c r="K9" s="16"/>
      <c r="L9" s="16"/>
      <c r="M9" s="16"/>
      <c r="N9" s="16"/>
      <c r="O9" s="16"/>
      <c r="P9" s="16"/>
      <c r="Q9" s="16"/>
    </row>
    <row r="10" spans="1:17" ht="5.0999999999999996" customHeight="1" thickBot="1">
      <c r="A10" s="711"/>
      <c r="B10" s="712"/>
      <c r="C10" s="712"/>
      <c r="D10" s="712"/>
      <c r="E10" s="712"/>
      <c r="F10" s="712"/>
      <c r="G10" s="712"/>
      <c r="H10" s="712"/>
      <c r="I10" s="712"/>
      <c r="J10" s="712"/>
      <c r="K10" s="712"/>
      <c r="L10" s="712"/>
      <c r="M10" s="712"/>
      <c r="N10" s="712"/>
      <c r="O10" s="712"/>
      <c r="P10" s="712"/>
      <c r="Q10" s="713"/>
    </row>
    <row r="11" spans="1:17" s="17" customFormat="1" ht="5.0999999999999996" customHeight="1" thickBot="1"/>
    <row r="12" spans="1:17" ht="15" customHeight="1">
      <c r="A12" s="714" t="s">
        <v>65</v>
      </c>
      <c r="B12" s="715"/>
      <c r="C12" s="716"/>
      <c r="D12" s="717"/>
      <c r="E12" s="717"/>
      <c r="F12" s="717"/>
      <c r="G12" s="717"/>
      <c r="H12" s="13"/>
      <c r="I12" s="715" t="s">
        <v>118</v>
      </c>
      <c r="J12" s="715"/>
      <c r="K12" s="715"/>
      <c r="L12" s="715"/>
      <c r="M12" s="715"/>
      <c r="N12" s="715"/>
      <c r="O12" s="715"/>
      <c r="P12" s="724"/>
      <c r="Q12" s="725"/>
    </row>
    <row r="13" spans="1:17" ht="15" customHeight="1">
      <c r="A13" s="654"/>
      <c r="B13" s="655"/>
      <c r="C13" s="699"/>
      <c r="D13" s="699"/>
      <c r="E13" s="699"/>
      <c r="F13" s="699"/>
      <c r="G13" s="699"/>
      <c r="H13" s="8"/>
      <c r="I13" s="696"/>
      <c r="J13" s="696"/>
      <c r="K13" s="696"/>
      <c r="L13" s="696"/>
      <c r="M13" s="696"/>
      <c r="N13" s="696"/>
      <c r="O13" s="696"/>
      <c r="P13" s="698"/>
      <c r="Q13" s="701"/>
    </row>
    <row r="14" spans="1:17" ht="5.0999999999999996" customHeight="1">
      <c r="A14" s="14"/>
      <c r="B14" s="9"/>
      <c r="C14" s="10"/>
      <c r="D14" s="10"/>
      <c r="E14" s="10"/>
      <c r="F14" s="10"/>
      <c r="G14" s="11"/>
      <c r="H14" s="10"/>
      <c r="I14" s="9"/>
      <c r="J14" s="9"/>
      <c r="K14" s="9"/>
      <c r="L14" s="9"/>
      <c r="M14" s="9"/>
      <c r="N14" s="9"/>
      <c r="O14" s="9"/>
      <c r="P14" s="9"/>
      <c r="Q14" s="15"/>
    </row>
    <row r="15" spans="1:17" ht="15" customHeight="1">
      <c r="A15" s="697" t="s">
        <v>477</v>
      </c>
      <c r="B15" s="696"/>
      <c r="C15" s="718"/>
      <c r="D15" s="719"/>
      <c r="E15" s="719"/>
      <c r="F15" s="719"/>
      <c r="G15" s="720"/>
      <c r="H15" s="8"/>
      <c r="I15" s="696" t="s">
        <v>119</v>
      </c>
      <c r="J15" s="696"/>
      <c r="K15" s="696"/>
      <c r="L15" s="696"/>
      <c r="M15" s="696"/>
      <c r="N15" s="696"/>
      <c r="O15" s="696"/>
      <c r="P15" s="698"/>
      <c r="Q15" s="701"/>
    </row>
    <row r="16" spans="1:17" ht="35.25" customHeight="1">
      <c r="A16" s="654"/>
      <c r="B16" s="655"/>
      <c r="C16" s="721"/>
      <c r="D16" s="722"/>
      <c r="E16" s="722"/>
      <c r="F16" s="722"/>
      <c r="G16" s="723"/>
      <c r="H16" s="8"/>
      <c r="I16" s="696"/>
      <c r="J16" s="696"/>
      <c r="K16" s="696"/>
      <c r="L16" s="696"/>
      <c r="M16" s="696"/>
      <c r="N16" s="696"/>
      <c r="O16" s="696"/>
      <c r="P16" s="698"/>
      <c r="Q16" s="701"/>
    </row>
    <row r="17" spans="1:17" ht="5.0999999999999996" customHeight="1">
      <c r="A17" s="14"/>
      <c r="B17" s="9"/>
      <c r="C17" s="10"/>
      <c r="D17" s="10"/>
      <c r="E17" s="10"/>
      <c r="F17" s="10"/>
      <c r="G17" s="11"/>
      <c r="H17" s="10"/>
      <c r="I17" s="9"/>
      <c r="J17" s="9"/>
      <c r="K17" s="9"/>
      <c r="L17" s="9"/>
      <c r="M17" s="9"/>
      <c r="N17" s="9"/>
      <c r="O17" s="9"/>
      <c r="P17" s="9"/>
      <c r="Q17" s="15"/>
    </row>
    <row r="18" spans="1:17" ht="15" customHeight="1">
      <c r="A18" s="697" t="s">
        <v>505</v>
      </c>
      <c r="B18" s="696"/>
      <c r="C18" s="698"/>
      <c r="D18" s="699"/>
      <c r="E18" s="699"/>
      <c r="F18" s="699"/>
      <c r="G18" s="699"/>
      <c r="H18" s="8"/>
      <c r="I18" s="696" t="s">
        <v>482</v>
      </c>
      <c r="J18" s="696"/>
      <c r="K18" s="696"/>
      <c r="L18" s="696"/>
      <c r="M18" s="696"/>
      <c r="N18" s="696"/>
      <c r="O18" s="696"/>
      <c r="P18" s="698"/>
      <c r="Q18" s="701"/>
    </row>
    <row r="19" spans="1:17" ht="15" customHeight="1">
      <c r="A19" s="654"/>
      <c r="B19" s="655"/>
      <c r="C19" s="699"/>
      <c r="D19" s="699"/>
      <c r="E19" s="699"/>
      <c r="F19" s="699"/>
      <c r="G19" s="699"/>
      <c r="H19" s="8"/>
      <c r="I19" s="696"/>
      <c r="J19" s="696"/>
      <c r="K19" s="696"/>
      <c r="L19" s="696"/>
      <c r="M19" s="696"/>
      <c r="N19" s="696"/>
      <c r="O19" s="696"/>
      <c r="P19" s="698"/>
      <c r="Q19" s="701"/>
    </row>
    <row r="20" spans="1:17" ht="5.0999999999999996" customHeight="1">
      <c r="A20" s="14"/>
      <c r="B20" s="9"/>
      <c r="C20" s="10"/>
      <c r="D20" s="10"/>
      <c r="E20" s="10"/>
      <c r="F20" s="10"/>
      <c r="G20" s="11"/>
      <c r="H20" s="10"/>
      <c r="I20" s="9"/>
      <c r="J20" s="9"/>
      <c r="K20" s="9"/>
      <c r="L20" s="9"/>
      <c r="M20" s="9"/>
      <c r="N20" s="9"/>
      <c r="O20" s="9"/>
      <c r="P20" s="9"/>
      <c r="Q20" s="15"/>
    </row>
    <row r="21" spans="1:17" ht="15" customHeight="1">
      <c r="A21" s="697" t="s">
        <v>86</v>
      </c>
      <c r="B21" s="696"/>
      <c r="C21" s="698"/>
      <c r="D21" s="699"/>
      <c r="E21" s="699"/>
      <c r="F21" s="699"/>
      <c r="G21" s="699"/>
      <c r="H21" s="8"/>
      <c r="I21" s="696" t="s">
        <v>120</v>
      </c>
      <c r="J21" s="696"/>
      <c r="K21" s="696"/>
      <c r="L21" s="696"/>
      <c r="M21" s="696"/>
      <c r="N21" s="696"/>
      <c r="O21" s="696"/>
      <c r="P21" s="700"/>
      <c r="Q21" s="701"/>
    </row>
    <row r="22" spans="1:17" ht="15" customHeight="1">
      <c r="A22" s="654"/>
      <c r="B22" s="655"/>
      <c r="C22" s="699"/>
      <c r="D22" s="699"/>
      <c r="E22" s="699"/>
      <c r="F22" s="699"/>
      <c r="G22" s="699"/>
      <c r="H22" s="8"/>
      <c r="I22" s="696"/>
      <c r="J22" s="696"/>
      <c r="K22" s="696"/>
      <c r="L22" s="696"/>
      <c r="M22" s="696"/>
      <c r="N22" s="696"/>
      <c r="O22" s="696"/>
      <c r="P22" s="698"/>
      <c r="Q22" s="701"/>
    </row>
    <row r="23" spans="1:17" ht="5.0999999999999996" customHeight="1">
      <c r="A23" s="158"/>
      <c r="B23" s="159"/>
      <c r="C23" s="161"/>
      <c r="D23" s="161"/>
      <c r="E23" s="161"/>
      <c r="F23" s="161"/>
      <c r="G23" s="161"/>
      <c r="H23" s="155"/>
      <c r="I23" s="155"/>
      <c r="J23" s="155"/>
      <c r="K23" s="155"/>
      <c r="L23" s="155"/>
      <c r="M23" s="155"/>
      <c r="N23" s="155"/>
      <c r="O23" s="155"/>
      <c r="P23" s="155"/>
      <c r="Q23" s="163"/>
    </row>
    <row r="24" spans="1:17" ht="15" customHeight="1">
      <c r="A24" s="760" t="s">
        <v>66</v>
      </c>
      <c r="B24" s="758"/>
      <c r="C24" s="758"/>
      <c r="D24" s="758"/>
      <c r="E24" s="758"/>
      <c r="F24" s="758"/>
      <c r="G24" s="761"/>
      <c r="H24" s="162"/>
      <c r="I24" s="765" t="s">
        <v>490</v>
      </c>
      <c r="J24" s="766"/>
      <c r="K24" s="766"/>
      <c r="L24" s="766"/>
      <c r="M24" s="766"/>
      <c r="N24" s="766"/>
      <c r="O24" s="757" t="s">
        <v>491</v>
      </c>
      <c r="P24" s="758"/>
      <c r="Q24" s="759"/>
    </row>
    <row r="25" spans="1:17" ht="15" customHeight="1">
      <c r="A25" s="762"/>
      <c r="B25" s="763"/>
      <c r="C25" s="763"/>
      <c r="D25" s="763"/>
      <c r="E25" s="763"/>
      <c r="F25" s="763"/>
      <c r="G25" s="764"/>
      <c r="H25" s="164"/>
      <c r="I25" s="767"/>
      <c r="J25" s="763"/>
      <c r="K25" s="763"/>
      <c r="L25" s="763"/>
      <c r="M25" s="763"/>
      <c r="N25" s="763"/>
      <c r="O25" s="721"/>
      <c r="P25" s="722"/>
      <c r="Q25" s="768"/>
    </row>
    <row r="26" spans="1:17" ht="5.0999999999999996" customHeight="1">
      <c r="A26" s="153"/>
      <c r="B26" s="154"/>
      <c r="C26" s="154"/>
      <c r="D26" s="154"/>
      <c r="E26" s="160"/>
      <c r="F26" s="156" t="s">
        <v>483</v>
      </c>
      <c r="G26" s="156"/>
      <c r="H26" s="156"/>
      <c r="I26" s="156"/>
      <c r="J26" s="156"/>
      <c r="K26" s="156"/>
      <c r="L26" s="156"/>
      <c r="M26" s="156"/>
      <c r="N26" s="156"/>
      <c r="O26" s="156"/>
      <c r="P26" s="156"/>
      <c r="Q26" s="157"/>
    </row>
    <row r="27" spans="1:17" ht="15" customHeight="1">
      <c r="A27" s="732" t="s">
        <v>510</v>
      </c>
      <c r="B27" s="733"/>
      <c r="C27" s="733"/>
      <c r="D27" s="733"/>
      <c r="E27" s="733"/>
      <c r="F27" s="733"/>
      <c r="G27" s="733"/>
      <c r="H27" s="733"/>
      <c r="I27" s="733"/>
      <c r="J27" s="733"/>
      <c r="K27" s="733"/>
      <c r="L27" s="733"/>
      <c r="M27" s="733"/>
      <c r="N27" s="733"/>
      <c r="O27" s="733"/>
      <c r="P27" s="733"/>
      <c r="Q27" s="734"/>
    </row>
    <row r="28" spans="1:17" ht="15" customHeight="1">
      <c r="A28" s="735"/>
      <c r="B28" s="736"/>
      <c r="C28" s="736"/>
      <c r="D28" s="736"/>
      <c r="E28" s="736"/>
      <c r="F28" s="736"/>
      <c r="G28" s="736"/>
      <c r="H28" s="736"/>
      <c r="I28" s="736"/>
      <c r="J28" s="736"/>
      <c r="K28" s="736"/>
      <c r="L28" s="736"/>
      <c r="M28" s="736"/>
      <c r="N28" s="736"/>
      <c r="O28" s="736"/>
      <c r="P28" s="736"/>
      <c r="Q28" s="737"/>
    </row>
    <row r="29" spans="1:17" ht="15" customHeight="1" thickBot="1">
      <c r="A29" s="738"/>
      <c r="B29" s="739"/>
      <c r="C29" s="739"/>
      <c r="D29" s="739"/>
      <c r="E29" s="739"/>
      <c r="F29" s="739"/>
      <c r="G29" s="739"/>
      <c r="H29" s="739"/>
      <c r="I29" s="739"/>
      <c r="J29" s="739"/>
      <c r="K29" s="739"/>
      <c r="L29" s="739"/>
      <c r="M29" s="739"/>
      <c r="N29" s="739"/>
      <c r="O29" s="739"/>
      <c r="P29" s="739"/>
      <c r="Q29" s="740"/>
    </row>
    <row r="30" spans="1:17" ht="5.0999999999999996" customHeight="1" thickBot="1"/>
    <row r="31" spans="1:17" ht="5.0999999999999996" customHeight="1" thickBot="1">
      <c r="A31" s="711"/>
      <c r="B31" s="712"/>
      <c r="C31" s="712"/>
      <c r="D31" s="712"/>
      <c r="E31" s="712"/>
      <c r="F31" s="712"/>
      <c r="G31" s="712"/>
      <c r="H31" s="712"/>
      <c r="I31" s="712"/>
      <c r="J31" s="712"/>
      <c r="K31" s="712"/>
      <c r="L31" s="712"/>
      <c r="M31" s="712"/>
      <c r="N31" s="712"/>
      <c r="O31" s="712"/>
      <c r="P31" s="712"/>
      <c r="Q31" s="713"/>
    </row>
    <row r="32" spans="1:17" ht="5.0999999999999996" customHeight="1" thickBot="1"/>
    <row r="33" spans="1:17" ht="20.100000000000001" customHeight="1">
      <c r="A33" s="279" t="s">
        <v>298</v>
      </c>
      <c r="B33" s="280"/>
      <c r="C33" s="225" t="s">
        <v>104</v>
      </c>
      <c r="D33" s="226"/>
      <c r="E33" s="226"/>
      <c r="F33" s="226"/>
      <c r="G33" s="227"/>
      <c r="H33" s="28"/>
      <c r="I33" s="225" t="s">
        <v>214</v>
      </c>
      <c r="J33" s="264"/>
      <c r="K33" s="264"/>
      <c r="L33" s="226"/>
      <c r="M33" s="227"/>
      <c r="N33" s="310" t="s">
        <v>321</v>
      </c>
      <c r="O33" s="300" t="s">
        <v>222</v>
      </c>
      <c r="P33" s="300" t="s">
        <v>478</v>
      </c>
      <c r="Q33" s="300" t="s">
        <v>223</v>
      </c>
    </row>
    <row r="34" spans="1:17" ht="20.100000000000001" customHeight="1">
      <c r="A34" s="281"/>
      <c r="B34" s="282"/>
      <c r="C34" s="183"/>
      <c r="D34" s="228"/>
      <c r="E34" s="228"/>
      <c r="F34" s="228"/>
      <c r="G34" s="185"/>
      <c r="H34" s="29"/>
      <c r="I34" s="183"/>
      <c r="J34" s="257"/>
      <c r="K34" s="257"/>
      <c r="L34" s="228"/>
      <c r="M34" s="185"/>
      <c r="N34" s="741"/>
      <c r="O34" s="301"/>
      <c r="P34" s="301"/>
      <c r="Q34" s="301"/>
    </row>
    <row r="35" spans="1:17" ht="20.100000000000001" customHeight="1">
      <c r="A35" s="283"/>
      <c r="B35" s="284"/>
      <c r="C35" s="183"/>
      <c r="D35" s="228"/>
      <c r="E35" s="228"/>
      <c r="F35" s="228"/>
      <c r="G35" s="185"/>
      <c r="H35" s="29"/>
      <c r="I35" s="183"/>
      <c r="J35" s="257"/>
      <c r="K35" s="257"/>
      <c r="L35" s="228"/>
      <c r="M35" s="185"/>
      <c r="N35" s="741"/>
      <c r="O35" s="301"/>
      <c r="P35" s="301"/>
      <c r="Q35" s="301"/>
    </row>
    <row r="36" spans="1:17" ht="12.75" customHeight="1">
      <c r="A36" s="183" t="s">
        <v>210</v>
      </c>
      <c r="B36" s="185" t="s">
        <v>211</v>
      </c>
      <c r="C36" s="183" t="s">
        <v>105</v>
      </c>
      <c r="D36" s="228"/>
      <c r="E36" s="228"/>
      <c r="F36" s="228"/>
      <c r="G36" s="185"/>
      <c r="H36" s="29"/>
      <c r="I36" s="183" t="s">
        <v>301</v>
      </c>
      <c r="J36" s="257"/>
      <c r="K36" s="257"/>
      <c r="L36" s="228"/>
      <c r="M36" s="185"/>
      <c r="N36" s="741"/>
      <c r="O36" s="301"/>
      <c r="P36" s="301"/>
      <c r="Q36" s="301"/>
    </row>
    <row r="37" spans="1:17" ht="12.75" customHeight="1">
      <c r="A37" s="183"/>
      <c r="B37" s="185"/>
      <c r="C37" s="183"/>
      <c r="D37" s="228"/>
      <c r="E37" s="228"/>
      <c r="F37" s="228"/>
      <c r="G37" s="185"/>
      <c r="H37" s="29"/>
      <c r="I37" s="183"/>
      <c r="J37" s="257"/>
      <c r="K37" s="257"/>
      <c r="L37" s="228"/>
      <c r="M37" s="185"/>
      <c r="N37" s="741"/>
      <c r="O37" s="301"/>
      <c r="P37" s="301"/>
      <c r="Q37" s="301"/>
    </row>
    <row r="38" spans="1:17" ht="12.75" customHeight="1" thickBot="1">
      <c r="A38" s="184"/>
      <c r="B38" s="186"/>
      <c r="C38" s="250"/>
      <c r="D38" s="657"/>
      <c r="E38" s="657"/>
      <c r="F38" s="657"/>
      <c r="G38" s="251"/>
      <c r="H38" s="31"/>
      <c r="I38" s="20">
        <v>0</v>
      </c>
      <c r="J38" s="73">
        <v>25</v>
      </c>
      <c r="K38" s="73">
        <v>50</v>
      </c>
      <c r="L38" s="21">
        <v>75</v>
      </c>
      <c r="M38" s="22">
        <v>100</v>
      </c>
      <c r="N38" s="741"/>
      <c r="O38" s="302"/>
      <c r="P38" s="302"/>
      <c r="Q38" s="302"/>
    </row>
    <row r="39" spans="1:17" ht="13.5" customHeight="1">
      <c r="A39" s="742" t="s">
        <v>67</v>
      </c>
      <c r="B39" s="745" t="s">
        <v>68</v>
      </c>
      <c r="C39" s="599" t="s">
        <v>69</v>
      </c>
      <c r="D39" s="410"/>
      <c r="E39" s="410"/>
      <c r="F39" s="410"/>
      <c r="G39" s="410"/>
      <c r="H39" s="23"/>
      <c r="I39" s="521"/>
      <c r="J39" s="522"/>
      <c r="K39" s="522"/>
      <c r="L39" s="522"/>
      <c r="M39" s="522"/>
      <c r="N39" s="522"/>
      <c r="O39" s="522"/>
      <c r="P39" s="694"/>
      <c r="Q39" s="363">
        <v>23</v>
      </c>
    </row>
    <row r="40" spans="1:17">
      <c r="A40" s="743"/>
      <c r="B40" s="746"/>
      <c r="C40" s="421"/>
      <c r="D40" s="385"/>
      <c r="E40" s="385"/>
      <c r="F40" s="385"/>
      <c r="G40" s="385"/>
      <c r="H40" s="75"/>
      <c r="I40" s="524"/>
      <c r="J40" s="525"/>
      <c r="K40" s="525"/>
      <c r="L40" s="525"/>
      <c r="M40" s="525"/>
      <c r="N40" s="525"/>
      <c r="O40" s="525"/>
      <c r="P40" s="695"/>
      <c r="Q40" s="348"/>
    </row>
    <row r="41" spans="1:17" ht="20.100000000000001" customHeight="1">
      <c r="A41" s="743"/>
      <c r="B41" s="746"/>
      <c r="C41" s="193" t="s">
        <v>70</v>
      </c>
      <c r="D41" s="194"/>
      <c r="E41" s="194"/>
      <c r="F41" s="194"/>
      <c r="G41" s="194"/>
      <c r="H41" s="195"/>
      <c r="I41" s="549"/>
      <c r="J41" s="241"/>
      <c r="K41" s="241"/>
      <c r="L41" s="241"/>
      <c r="M41" s="241"/>
      <c r="N41" s="238">
        <v>0</v>
      </c>
      <c r="O41" s="238">
        <f>(SUM(I41:M42)/100)*P41</f>
        <v>0</v>
      </c>
      <c r="P41" s="238">
        <v>3</v>
      </c>
      <c r="Q41" s="628"/>
    </row>
    <row r="42" spans="1:17" ht="20.100000000000001" customHeight="1">
      <c r="A42" s="743"/>
      <c r="B42" s="746"/>
      <c r="C42" s="193"/>
      <c r="D42" s="194"/>
      <c r="E42" s="194"/>
      <c r="F42" s="194"/>
      <c r="G42" s="194"/>
      <c r="H42" s="195"/>
      <c r="I42" s="239"/>
      <c r="J42" s="241"/>
      <c r="K42" s="241"/>
      <c r="L42" s="241"/>
      <c r="M42" s="241"/>
      <c r="N42" s="238"/>
      <c r="O42" s="238"/>
      <c r="P42" s="238"/>
      <c r="Q42" s="628"/>
    </row>
    <row r="43" spans="1:17" ht="12.75" customHeight="1">
      <c r="A43" s="743"/>
      <c r="B43" s="746"/>
      <c r="C43" s="193" t="s">
        <v>71</v>
      </c>
      <c r="D43" s="194"/>
      <c r="E43" s="194"/>
      <c r="F43" s="194"/>
      <c r="G43" s="194"/>
      <c r="H43" s="195"/>
      <c r="I43" s="305"/>
      <c r="J43" s="241"/>
      <c r="K43" s="241"/>
      <c r="L43" s="241"/>
      <c r="M43" s="241"/>
      <c r="N43" s="238">
        <f>IF(O43=0,IF(I43="NA",P43,O43),0)</f>
        <v>0</v>
      </c>
      <c r="O43" s="238">
        <f>(SUM(I43:M44)/100)*P43</f>
        <v>0</v>
      </c>
      <c r="P43" s="238">
        <v>2</v>
      </c>
      <c r="Q43" s="628"/>
    </row>
    <row r="44" spans="1:17">
      <c r="A44" s="743"/>
      <c r="B44" s="746"/>
      <c r="C44" s="193"/>
      <c r="D44" s="194"/>
      <c r="E44" s="194"/>
      <c r="F44" s="194"/>
      <c r="G44" s="194"/>
      <c r="H44" s="195"/>
      <c r="I44" s="239"/>
      <c r="J44" s="241"/>
      <c r="K44" s="241"/>
      <c r="L44" s="241"/>
      <c r="M44" s="241"/>
      <c r="N44" s="238"/>
      <c r="O44" s="238"/>
      <c r="P44" s="238"/>
      <c r="Q44" s="628"/>
    </row>
    <row r="45" spans="1:17" ht="12.75" customHeight="1">
      <c r="A45" s="743"/>
      <c r="B45" s="746"/>
      <c r="C45" s="463" t="s">
        <v>72</v>
      </c>
      <c r="D45" s="230"/>
      <c r="E45" s="230"/>
      <c r="F45" s="230"/>
      <c r="G45" s="230"/>
      <c r="H45" s="387"/>
      <c r="I45" s="305"/>
      <c r="J45" s="241"/>
      <c r="K45" s="241"/>
      <c r="L45" s="241"/>
      <c r="M45" s="241"/>
      <c r="N45" s="238">
        <f>IF(O45=0,IF(I45="NA",P45,O45),0)</f>
        <v>0</v>
      </c>
      <c r="O45" s="238">
        <f>(SUM(I45:M46)/100)*P45</f>
        <v>0</v>
      </c>
      <c r="P45" s="238">
        <v>4</v>
      </c>
      <c r="Q45" s="628"/>
    </row>
    <row r="46" spans="1:17">
      <c r="A46" s="743"/>
      <c r="B46" s="746"/>
      <c r="C46" s="463"/>
      <c r="D46" s="230"/>
      <c r="E46" s="230"/>
      <c r="F46" s="230"/>
      <c r="G46" s="230"/>
      <c r="H46" s="387"/>
      <c r="I46" s="239"/>
      <c r="J46" s="241"/>
      <c r="K46" s="241"/>
      <c r="L46" s="241"/>
      <c r="M46" s="241"/>
      <c r="N46" s="238"/>
      <c r="O46" s="238"/>
      <c r="P46" s="238"/>
      <c r="Q46" s="628"/>
    </row>
    <row r="47" spans="1:17" ht="12.75" customHeight="1">
      <c r="A47" s="743"/>
      <c r="B47" s="746"/>
      <c r="C47" s="642" t="s">
        <v>168</v>
      </c>
      <c r="D47" s="692"/>
      <c r="E47" s="692"/>
      <c r="F47" s="692"/>
      <c r="G47" s="692"/>
      <c r="H47" s="693"/>
      <c r="I47" s="549"/>
      <c r="J47" s="241"/>
      <c r="K47" s="241"/>
      <c r="L47" s="241"/>
      <c r="M47" s="241"/>
      <c r="N47" s="238">
        <f>IF(O47=0,IF(I47="NA",P47,O47),0)</f>
        <v>0</v>
      </c>
      <c r="O47" s="238">
        <f>(SUM(I47:M48)/100)*P47</f>
        <v>0</v>
      </c>
      <c r="P47" s="238">
        <v>3</v>
      </c>
      <c r="Q47" s="628"/>
    </row>
    <row r="48" spans="1:17">
      <c r="A48" s="743"/>
      <c r="B48" s="746"/>
      <c r="C48" s="642"/>
      <c r="D48" s="692"/>
      <c r="E48" s="692"/>
      <c r="F48" s="692"/>
      <c r="G48" s="692"/>
      <c r="H48" s="693"/>
      <c r="I48" s="239"/>
      <c r="J48" s="241"/>
      <c r="K48" s="241"/>
      <c r="L48" s="241"/>
      <c r="M48" s="241"/>
      <c r="N48" s="238"/>
      <c r="O48" s="238"/>
      <c r="P48" s="238"/>
      <c r="Q48" s="628"/>
    </row>
    <row r="49" spans="1:17" ht="12.75" customHeight="1">
      <c r="A49" s="743"/>
      <c r="B49" s="746"/>
      <c r="C49" s="240" t="s">
        <v>169</v>
      </c>
      <c r="D49" s="232"/>
      <c r="E49" s="232"/>
      <c r="F49" s="232"/>
      <c r="G49" s="232"/>
      <c r="H49" s="233"/>
      <c r="I49" s="549"/>
      <c r="J49" s="241"/>
      <c r="K49" s="241"/>
      <c r="L49" s="241"/>
      <c r="M49" s="241"/>
      <c r="N49" s="238">
        <f>IF(O49=0,IF(I49="NA",P49,O49),0)</f>
        <v>0</v>
      </c>
      <c r="O49" s="238">
        <f>(SUM(I49:M50)/100)*P49</f>
        <v>0</v>
      </c>
      <c r="P49" s="238">
        <v>4</v>
      </c>
      <c r="Q49" s="628"/>
    </row>
    <row r="50" spans="1:17">
      <c r="A50" s="743"/>
      <c r="B50" s="746"/>
      <c r="C50" s="240"/>
      <c r="D50" s="232"/>
      <c r="E50" s="232"/>
      <c r="F50" s="232"/>
      <c r="G50" s="232"/>
      <c r="H50" s="233"/>
      <c r="I50" s="239"/>
      <c r="J50" s="241"/>
      <c r="K50" s="241"/>
      <c r="L50" s="241"/>
      <c r="M50" s="241"/>
      <c r="N50" s="238"/>
      <c r="O50" s="238"/>
      <c r="P50" s="238"/>
      <c r="Q50" s="628"/>
    </row>
    <row r="51" spans="1:17" ht="12.75" customHeight="1">
      <c r="A51" s="743"/>
      <c r="B51" s="746"/>
      <c r="C51" s="643" t="s">
        <v>170</v>
      </c>
      <c r="D51" s="551"/>
      <c r="E51" s="551"/>
      <c r="F51" s="551"/>
      <c r="G51" s="551"/>
      <c r="H51" s="551"/>
      <c r="I51" s="549"/>
      <c r="J51" s="241"/>
      <c r="K51" s="241"/>
      <c r="L51" s="241"/>
      <c r="M51" s="241"/>
      <c r="N51" s="238">
        <f>IF(O51=0,IF(I51="NA",P51,O51),0)</f>
        <v>0</v>
      </c>
      <c r="O51" s="238">
        <f>(SUM(I51:M53)/100)*P51</f>
        <v>0</v>
      </c>
      <c r="P51" s="238">
        <v>3</v>
      </c>
      <c r="Q51" s="628"/>
    </row>
    <row r="52" spans="1:17">
      <c r="A52" s="743"/>
      <c r="B52" s="746"/>
      <c r="C52" s="664"/>
      <c r="D52" s="665"/>
      <c r="E52" s="665"/>
      <c r="F52" s="665"/>
      <c r="G52" s="665"/>
      <c r="H52" s="665"/>
      <c r="I52" s="239"/>
      <c r="J52" s="241"/>
      <c r="K52" s="241"/>
      <c r="L52" s="241"/>
      <c r="M52" s="241"/>
      <c r="N52" s="238"/>
      <c r="O52" s="238"/>
      <c r="P52" s="238"/>
      <c r="Q52" s="628"/>
    </row>
    <row r="53" spans="1:17">
      <c r="A53" s="743"/>
      <c r="B53" s="746"/>
      <c r="C53" s="644"/>
      <c r="D53" s="553"/>
      <c r="E53" s="553"/>
      <c r="F53" s="553"/>
      <c r="G53" s="553"/>
      <c r="H53" s="553"/>
      <c r="I53" s="239"/>
      <c r="J53" s="241"/>
      <c r="K53" s="241"/>
      <c r="L53" s="241"/>
      <c r="M53" s="241"/>
      <c r="N53" s="238"/>
      <c r="O53" s="238"/>
      <c r="P53" s="238"/>
      <c r="Q53" s="628"/>
    </row>
    <row r="54" spans="1:17" ht="12.75" customHeight="1">
      <c r="A54" s="743"/>
      <c r="B54" s="746"/>
      <c r="C54" s="240" t="s">
        <v>464</v>
      </c>
      <c r="D54" s="232"/>
      <c r="E54" s="232"/>
      <c r="F54" s="232"/>
      <c r="G54" s="232"/>
      <c r="H54" s="233"/>
      <c r="I54" s="549"/>
      <c r="J54" s="241"/>
      <c r="K54" s="241"/>
      <c r="L54" s="241"/>
      <c r="M54" s="241"/>
      <c r="N54" s="238">
        <f>IF(O54=0,IF(I54="NA",P54,O54),0)</f>
        <v>0</v>
      </c>
      <c r="O54" s="238">
        <f>(SUM(I54:M55)/100)*P54</f>
        <v>0</v>
      </c>
      <c r="P54" s="238">
        <v>4</v>
      </c>
      <c r="Q54" s="628"/>
    </row>
    <row r="55" spans="1:17" ht="27.75" customHeight="1" thickBot="1">
      <c r="A55" s="744"/>
      <c r="B55" s="747"/>
      <c r="C55" s="484"/>
      <c r="D55" s="485"/>
      <c r="E55" s="485"/>
      <c r="F55" s="485"/>
      <c r="G55" s="485"/>
      <c r="H55" s="486"/>
      <c r="I55" s="309"/>
      <c r="J55" s="249"/>
      <c r="K55" s="249"/>
      <c r="L55" s="249"/>
      <c r="M55" s="249"/>
      <c r="N55" s="258"/>
      <c r="O55" s="258"/>
      <c r="P55" s="258"/>
      <c r="Q55" s="639"/>
    </row>
    <row r="56" spans="1:17" ht="27.75" customHeight="1">
      <c r="A56" s="33"/>
      <c r="B56" s="33"/>
      <c r="C56" s="12"/>
      <c r="D56" s="12"/>
      <c r="E56" s="12"/>
      <c r="F56" s="12"/>
      <c r="G56" s="12"/>
      <c r="H56" s="12"/>
      <c r="I56" s="4"/>
      <c r="J56" s="4"/>
      <c r="K56" s="4"/>
      <c r="L56" s="4"/>
      <c r="M56" s="4"/>
      <c r="N56" s="4"/>
      <c r="O56" s="4"/>
      <c r="P56" s="4"/>
      <c r="Q56" s="33"/>
    </row>
    <row r="57" spans="1:17" ht="13.5" thickBot="1">
      <c r="A57" s="33"/>
      <c r="B57" s="33"/>
      <c r="C57" s="12"/>
      <c r="D57" s="12"/>
      <c r="E57" s="12"/>
      <c r="F57" s="12"/>
      <c r="G57" s="12"/>
      <c r="H57" s="12"/>
      <c r="I57" s="4"/>
      <c r="J57" s="4"/>
      <c r="K57" s="4"/>
      <c r="L57" s="4"/>
      <c r="M57" s="4"/>
      <c r="N57" s="4"/>
      <c r="O57" s="4"/>
      <c r="P57" s="4"/>
      <c r="Q57" s="33"/>
    </row>
    <row r="58" spans="1:17" s="17" customFormat="1" ht="20.100000000000001" customHeight="1">
      <c r="A58" s="279" t="s">
        <v>298</v>
      </c>
      <c r="B58" s="280"/>
      <c r="C58" s="225" t="s">
        <v>104</v>
      </c>
      <c r="D58" s="226"/>
      <c r="E58" s="226"/>
      <c r="F58" s="226"/>
      <c r="G58" s="227"/>
      <c r="H58" s="28"/>
      <c r="I58" s="225" t="s">
        <v>214</v>
      </c>
      <c r="J58" s="264"/>
      <c r="K58" s="264"/>
      <c r="L58" s="226"/>
      <c r="M58" s="227"/>
      <c r="N58" s="310" t="s">
        <v>321</v>
      </c>
      <c r="O58" s="300" t="s">
        <v>222</v>
      </c>
      <c r="P58" s="300" t="s">
        <v>478</v>
      </c>
      <c r="Q58" s="300" t="s">
        <v>223</v>
      </c>
    </row>
    <row r="59" spans="1:17" s="17" customFormat="1" ht="20.100000000000001" customHeight="1">
      <c r="A59" s="281"/>
      <c r="B59" s="282"/>
      <c r="C59" s="183"/>
      <c r="D59" s="228"/>
      <c r="E59" s="228"/>
      <c r="F59" s="228"/>
      <c r="G59" s="185"/>
      <c r="H59" s="29"/>
      <c r="I59" s="183"/>
      <c r="J59" s="257"/>
      <c r="K59" s="257"/>
      <c r="L59" s="228"/>
      <c r="M59" s="185"/>
      <c r="N59" s="311"/>
      <c r="O59" s="301"/>
      <c r="P59" s="301"/>
      <c r="Q59" s="301"/>
    </row>
    <row r="60" spans="1:17" s="17" customFormat="1" ht="20.100000000000001" customHeight="1">
      <c r="A60" s="283"/>
      <c r="B60" s="284"/>
      <c r="C60" s="183"/>
      <c r="D60" s="228"/>
      <c r="E60" s="228"/>
      <c r="F60" s="228"/>
      <c r="G60" s="185"/>
      <c r="H60" s="29"/>
      <c r="I60" s="183"/>
      <c r="J60" s="257"/>
      <c r="K60" s="257"/>
      <c r="L60" s="228"/>
      <c r="M60" s="185"/>
      <c r="N60" s="311"/>
      <c r="O60" s="301"/>
      <c r="P60" s="301"/>
      <c r="Q60" s="301"/>
    </row>
    <row r="61" spans="1:17" s="17" customFormat="1" ht="13.5" customHeight="1">
      <c r="A61" s="183" t="s">
        <v>210</v>
      </c>
      <c r="B61" s="185" t="s">
        <v>211</v>
      </c>
      <c r="C61" s="183" t="s">
        <v>105</v>
      </c>
      <c r="D61" s="228"/>
      <c r="E61" s="228"/>
      <c r="F61" s="228"/>
      <c r="G61" s="185"/>
      <c r="H61" s="29"/>
      <c r="I61" s="183" t="s">
        <v>301</v>
      </c>
      <c r="J61" s="257"/>
      <c r="K61" s="257"/>
      <c r="L61" s="228"/>
      <c r="M61" s="185"/>
      <c r="N61" s="311"/>
      <c r="O61" s="301"/>
      <c r="P61" s="301"/>
      <c r="Q61" s="301"/>
    </row>
    <row r="62" spans="1:17" s="17" customFormat="1" ht="13.5" customHeight="1">
      <c r="A62" s="183"/>
      <c r="B62" s="185"/>
      <c r="C62" s="183"/>
      <c r="D62" s="228"/>
      <c r="E62" s="228"/>
      <c r="F62" s="228"/>
      <c r="G62" s="185"/>
      <c r="H62" s="29"/>
      <c r="I62" s="183"/>
      <c r="J62" s="257"/>
      <c r="K62" s="257"/>
      <c r="L62" s="228"/>
      <c r="M62" s="185"/>
      <c r="N62" s="311"/>
      <c r="O62" s="301"/>
      <c r="P62" s="301"/>
      <c r="Q62" s="301"/>
    </row>
    <row r="63" spans="1:17" s="17" customFormat="1" ht="13.5" customHeight="1" thickBot="1">
      <c r="A63" s="250"/>
      <c r="B63" s="251"/>
      <c r="C63" s="250"/>
      <c r="D63" s="657"/>
      <c r="E63" s="657"/>
      <c r="F63" s="657"/>
      <c r="G63" s="251"/>
      <c r="H63" s="31"/>
      <c r="I63" s="20">
        <v>0</v>
      </c>
      <c r="J63" s="73">
        <v>25</v>
      </c>
      <c r="K63" s="73">
        <v>50</v>
      </c>
      <c r="L63" s="21">
        <v>75</v>
      </c>
      <c r="M63" s="22">
        <v>100</v>
      </c>
      <c r="N63" s="311"/>
      <c r="O63" s="302"/>
      <c r="P63" s="302"/>
      <c r="Q63" s="302"/>
    </row>
    <row r="64" spans="1:17" s="17" customFormat="1" ht="13.5" customHeight="1">
      <c r="A64" s="690" t="s">
        <v>73</v>
      </c>
      <c r="B64" s="691" t="s">
        <v>74</v>
      </c>
      <c r="C64" s="599" t="s">
        <v>75</v>
      </c>
      <c r="D64" s="410"/>
      <c r="E64" s="410"/>
      <c r="F64" s="410"/>
      <c r="G64" s="410"/>
      <c r="H64" s="23"/>
      <c r="I64" s="726"/>
      <c r="J64" s="727"/>
      <c r="K64" s="727"/>
      <c r="L64" s="727"/>
      <c r="M64" s="727"/>
      <c r="N64" s="727"/>
      <c r="O64" s="727"/>
      <c r="P64" s="728"/>
      <c r="Q64" s="562">
        <v>35</v>
      </c>
    </row>
    <row r="65" spans="1:17" ht="13.5" customHeight="1">
      <c r="A65" s="685"/>
      <c r="B65" s="687"/>
      <c r="C65" s="421"/>
      <c r="D65" s="385"/>
      <c r="E65" s="385"/>
      <c r="F65" s="385"/>
      <c r="G65" s="385"/>
      <c r="H65" s="44"/>
      <c r="I65" s="729"/>
      <c r="J65" s="730"/>
      <c r="K65" s="730"/>
      <c r="L65" s="730"/>
      <c r="M65" s="730"/>
      <c r="N65" s="730"/>
      <c r="O65" s="730"/>
      <c r="P65" s="731"/>
      <c r="Q65" s="563"/>
    </row>
    <row r="66" spans="1:17" ht="20.100000000000001" customHeight="1">
      <c r="A66" s="685"/>
      <c r="B66" s="687"/>
      <c r="C66" s="240" t="s">
        <v>465</v>
      </c>
      <c r="D66" s="232"/>
      <c r="E66" s="232"/>
      <c r="F66" s="232"/>
      <c r="G66" s="232"/>
      <c r="H66" s="233"/>
      <c r="I66" s="549"/>
      <c r="J66" s="241"/>
      <c r="K66" s="241"/>
      <c r="L66" s="241"/>
      <c r="M66" s="241"/>
      <c r="N66" s="238">
        <f t="shared" ref="N66:N74" si="0">IF(O66=0,IF(I66="NA",P66,O66),0)</f>
        <v>0</v>
      </c>
      <c r="O66" s="238">
        <f>(SUM(I66:M67)/100)*P66</f>
        <v>0</v>
      </c>
      <c r="P66" s="238">
        <v>10</v>
      </c>
      <c r="Q66" s="628"/>
    </row>
    <row r="67" spans="1:17" ht="20.100000000000001" customHeight="1">
      <c r="A67" s="685"/>
      <c r="B67" s="687"/>
      <c r="C67" s="240"/>
      <c r="D67" s="232"/>
      <c r="E67" s="232"/>
      <c r="F67" s="232"/>
      <c r="G67" s="232"/>
      <c r="H67" s="233"/>
      <c r="I67" s="239"/>
      <c r="J67" s="241"/>
      <c r="K67" s="241"/>
      <c r="L67" s="241"/>
      <c r="M67" s="241"/>
      <c r="N67" s="238"/>
      <c r="O67" s="238"/>
      <c r="P67" s="238"/>
      <c r="Q67" s="628"/>
    </row>
    <row r="68" spans="1:17" ht="12.75" customHeight="1">
      <c r="A68" s="685"/>
      <c r="B68" s="687"/>
      <c r="C68" s="193" t="s">
        <v>76</v>
      </c>
      <c r="D68" s="194"/>
      <c r="E68" s="194"/>
      <c r="F68" s="194"/>
      <c r="G68" s="194"/>
      <c r="H68" s="195"/>
      <c r="I68" s="239"/>
      <c r="J68" s="241"/>
      <c r="K68" s="241"/>
      <c r="L68" s="241"/>
      <c r="M68" s="241"/>
      <c r="N68" s="238">
        <f t="shared" si="0"/>
        <v>0</v>
      </c>
      <c r="O68" s="238">
        <f>(SUM(I68:M69)/100)*P68</f>
        <v>0</v>
      </c>
      <c r="P68" s="238">
        <v>5</v>
      </c>
      <c r="Q68" s="628"/>
    </row>
    <row r="69" spans="1:17">
      <c r="A69" s="685"/>
      <c r="B69" s="687"/>
      <c r="C69" s="193"/>
      <c r="D69" s="194"/>
      <c r="E69" s="194"/>
      <c r="F69" s="194"/>
      <c r="G69" s="194"/>
      <c r="H69" s="195"/>
      <c r="I69" s="239"/>
      <c r="J69" s="241"/>
      <c r="K69" s="241"/>
      <c r="L69" s="241"/>
      <c r="M69" s="241"/>
      <c r="N69" s="238"/>
      <c r="O69" s="238"/>
      <c r="P69" s="238"/>
      <c r="Q69" s="628"/>
    </row>
    <row r="70" spans="1:17" ht="15" customHeight="1">
      <c r="A70" s="685"/>
      <c r="B70" s="687"/>
      <c r="C70" s="240" t="s">
        <v>303</v>
      </c>
      <c r="D70" s="232"/>
      <c r="E70" s="232"/>
      <c r="F70" s="232"/>
      <c r="G70" s="232"/>
      <c r="H70" s="233"/>
      <c r="I70" s="239"/>
      <c r="J70" s="241"/>
      <c r="K70" s="241"/>
      <c r="L70" s="241"/>
      <c r="M70" s="241"/>
      <c r="N70" s="238">
        <f t="shared" si="0"/>
        <v>0</v>
      </c>
      <c r="O70" s="238">
        <f>(SUM(I70:M71)/100)*P70</f>
        <v>0</v>
      </c>
      <c r="P70" s="238">
        <v>10</v>
      </c>
      <c r="Q70" s="628"/>
    </row>
    <row r="71" spans="1:17" ht="15" customHeight="1">
      <c r="A71" s="685"/>
      <c r="B71" s="687"/>
      <c r="C71" s="240"/>
      <c r="D71" s="232"/>
      <c r="E71" s="232"/>
      <c r="F71" s="232"/>
      <c r="G71" s="232"/>
      <c r="H71" s="233"/>
      <c r="I71" s="239"/>
      <c r="J71" s="241"/>
      <c r="K71" s="241"/>
      <c r="L71" s="241"/>
      <c r="M71" s="241"/>
      <c r="N71" s="238"/>
      <c r="O71" s="238"/>
      <c r="P71" s="238"/>
      <c r="Q71" s="628"/>
    </row>
    <row r="72" spans="1:17">
      <c r="A72" s="685"/>
      <c r="B72" s="687"/>
      <c r="C72" s="193" t="s">
        <v>479</v>
      </c>
      <c r="D72" s="194"/>
      <c r="E72" s="194"/>
      <c r="F72" s="194"/>
      <c r="G72" s="194"/>
      <c r="H72" s="195"/>
      <c r="I72" s="239"/>
      <c r="J72" s="241"/>
      <c r="K72" s="241"/>
      <c r="L72" s="241"/>
      <c r="M72" s="241"/>
      <c r="N72" s="238">
        <f t="shared" si="0"/>
        <v>0</v>
      </c>
      <c r="O72" s="238">
        <f>(SUM(I72:M73)/100)*P72</f>
        <v>0</v>
      </c>
      <c r="P72" s="238">
        <v>5</v>
      </c>
      <c r="Q72" s="628"/>
    </row>
    <row r="73" spans="1:17" ht="12.75" customHeight="1">
      <c r="A73" s="685"/>
      <c r="B73" s="687"/>
      <c r="C73" s="193"/>
      <c r="D73" s="194"/>
      <c r="E73" s="194"/>
      <c r="F73" s="194"/>
      <c r="G73" s="194"/>
      <c r="H73" s="195"/>
      <c r="I73" s="239"/>
      <c r="J73" s="241"/>
      <c r="K73" s="241"/>
      <c r="L73" s="241"/>
      <c r="M73" s="241"/>
      <c r="N73" s="238"/>
      <c r="O73" s="238"/>
      <c r="P73" s="238"/>
      <c r="Q73" s="628"/>
    </row>
    <row r="74" spans="1:17">
      <c r="A74" s="685"/>
      <c r="B74" s="687"/>
      <c r="C74" s="463" t="s">
        <v>302</v>
      </c>
      <c r="D74" s="230"/>
      <c r="E74" s="230"/>
      <c r="F74" s="230"/>
      <c r="G74" s="230"/>
      <c r="H74" s="387"/>
      <c r="I74" s="239"/>
      <c r="J74" s="241"/>
      <c r="K74" s="241"/>
      <c r="L74" s="241"/>
      <c r="M74" s="241"/>
      <c r="N74" s="238">
        <f t="shared" si="0"/>
        <v>0</v>
      </c>
      <c r="O74" s="238">
        <f>(SUM(I74:M75)/100)*P74</f>
        <v>0</v>
      </c>
      <c r="P74" s="238">
        <v>5</v>
      </c>
      <c r="Q74" s="628"/>
    </row>
    <row r="75" spans="1:17" ht="12.75" customHeight="1">
      <c r="A75" s="685"/>
      <c r="B75" s="687"/>
      <c r="C75" s="463"/>
      <c r="D75" s="230"/>
      <c r="E75" s="230"/>
      <c r="F75" s="230"/>
      <c r="G75" s="230"/>
      <c r="H75" s="387"/>
      <c r="I75" s="239"/>
      <c r="J75" s="241"/>
      <c r="K75" s="241"/>
      <c r="L75" s="241"/>
      <c r="M75" s="241"/>
      <c r="N75" s="238"/>
      <c r="O75" s="238"/>
      <c r="P75" s="238"/>
      <c r="Q75" s="628"/>
    </row>
    <row r="76" spans="1:17" ht="12.75" customHeight="1">
      <c r="A76" s="685" t="s">
        <v>78</v>
      </c>
      <c r="B76" s="687" t="s">
        <v>79</v>
      </c>
      <c r="C76" s="568" t="s">
        <v>80</v>
      </c>
      <c r="D76" s="392"/>
      <c r="E76" s="392"/>
      <c r="F76" s="392"/>
      <c r="G76" s="392"/>
      <c r="H76" s="393"/>
      <c r="I76" s="216"/>
      <c r="J76" s="238"/>
      <c r="K76" s="238"/>
      <c r="L76" s="238"/>
      <c r="M76" s="238"/>
      <c r="N76" s="238"/>
      <c r="O76" s="238"/>
      <c r="P76" s="238"/>
      <c r="Q76" s="563">
        <v>8</v>
      </c>
    </row>
    <row r="77" spans="1:17" ht="12.75" customHeight="1">
      <c r="A77" s="685"/>
      <c r="B77" s="687"/>
      <c r="C77" s="568"/>
      <c r="D77" s="392"/>
      <c r="E77" s="392"/>
      <c r="F77" s="392"/>
      <c r="G77" s="392"/>
      <c r="H77" s="393"/>
      <c r="I77" s="216"/>
      <c r="J77" s="238"/>
      <c r="K77" s="238"/>
      <c r="L77" s="238"/>
      <c r="M77" s="238"/>
      <c r="N77" s="238"/>
      <c r="O77" s="238"/>
      <c r="P77" s="238"/>
      <c r="Q77" s="563"/>
    </row>
    <row r="78" spans="1:17" ht="12.75" customHeight="1">
      <c r="A78" s="685"/>
      <c r="B78" s="687"/>
      <c r="C78" s="240" t="s">
        <v>171</v>
      </c>
      <c r="D78" s="232"/>
      <c r="E78" s="232"/>
      <c r="F78" s="232"/>
      <c r="G78" s="232"/>
      <c r="H78" s="233"/>
      <c r="I78" s="239"/>
      <c r="J78" s="241"/>
      <c r="K78" s="241"/>
      <c r="L78" s="241"/>
      <c r="M78" s="241"/>
      <c r="N78" s="238">
        <f t="shared" ref="N78:N82" si="1">IF(O78=0,IF(I78="NA",P78,O78),0)</f>
        <v>0</v>
      </c>
      <c r="O78" s="238">
        <f>(SUM(I78:M79)/100)*P78</f>
        <v>0</v>
      </c>
      <c r="P78" s="238">
        <v>3</v>
      </c>
      <c r="Q78" s="689"/>
    </row>
    <row r="79" spans="1:17" ht="12.75" customHeight="1">
      <c r="A79" s="685"/>
      <c r="B79" s="687"/>
      <c r="C79" s="240"/>
      <c r="D79" s="232"/>
      <c r="E79" s="232"/>
      <c r="F79" s="232"/>
      <c r="G79" s="232"/>
      <c r="H79" s="233"/>
      <c r="I79" s="239"/>
      <c r="J79" s="241"/>
      <c r="K79" s="241"/>
      <c r="L79" s="241"/>
      <c r="M79" s="241"/>
      <c r="N79" s="238"/>
      <c r="O79" s="238"/>
      <c r="P79" s="238"/>
      <c r="Q79" s="689"/>
    </row>
    <row r="80" spans="1:17" ht="20.100000000000001" customHeight="1">
      <c r="A80" s="685"/>
      <c r="B80" s="687"/>
      <c r="C80" s="463" t="s">
        <v>304</v>
      </c>
      <c r="D80" s="230"/>
      <c r="E80" s="230"/>
      <c r="F80" s="230"/>
      <c r="G80" s="230"/>
      <c r="H80" s="387"/>
      <c r="I80" s="239"/>
      <c r="J80" s="241"/>
      <c r="K80" s="241"/>
      <c r="L80" s="241"/>
      <c r="M80" s="241"/>
      <c r="N80" s="238">
        <f t="shared" si="1"/>
        <v>0</v>
      </c>
      <c r="O80" s="238">
        <f>(SUM(I80:M81)/100)*P80</f>
        <v>0</v>
      </c>
      <c r="P80" s="238">
        <v>3</v>
      </c>
      <c r="Q80" s="689"/>
    </row>
    <row r="81" spans="1:17" ht="20.100000000000001" customHeight="1">
      <c r="A81" s="685"/>
      <c r="B81" s="687"/>
      <c r="C81" s="463"/>
      <c r="D81" s="230"/>
      <c r="E81" s="230"/>
      <c r="F81" s="230"/>
      <c r="G81" s="230"/>
      <c r="H81" s="387"/>
      <c r="I81" s="239"/>
      <c r="J81" s="241"/>
      <c r="K81" s="241"/>
      <c r="L81" s="241"/>
      <c r="M81" s="241"/>
      <c r="N81" s="238"/>
      <c r="O81" s="238"/>
      <c r="P81" s="238"/>
      <c r="Q81" s="689"/>
    </row>
    <row r="82" spans="1:17" ht="30" customHeight="1">
      <c r="A82" s="686"/>
      <c r="B82" s="688"/>
      <c r="C82" s="388" t="s">
        <v>480</v>
      </c>
      <c r="D82" s="389"/>
      <c r="E82" s="389"/>
      <c r="F82" s="389"/>
      <c r="G82" s="389"/>
      <c r="H82" s="84"/>
      <c r="I82" s="165"/>
      <c r="J82" s="166"/>
      <c r="K82" s="166"/>
      <c r="L82" s="166"/>
      <c r="M82" s="166"/>
      <c r="N82" s="18">
        <f t="shared" si="1"/>
        <v>0</v>
      </c>
      <c r="O82" s="18">
        <f>(SUM(I82:M82)/100)*P82</f>
        <v>0</v>
      </c>
      <c r="P82" s="18">
        <v>2</v>
      </c>
      <c r="Q82" s="689"/>
    </row>
    <row r="83" spans="1:17" ht="9.9499999999999993" customHeight="1">
      <c r="A83" s="183"/>
      <c r="B83" s="185"/>
      <c r="C83" s="183" t="s">
        <v>106</v>
      </c>
      <c r="D83" s="228"/>
      <c r="E83" s="228"/>
      <c r="F83" s="228"/>
      <c r="G83" s="185"/>
      <c r="H83" s="29"/>
      <c r="I83" s="183"/>
      <c r="J83" s="228"/>
      <c r="K83" s="228"/>
      <c r="L83" s="228"/>
      <c r="M83" s="228"/>
      <c r="N83" s="228"/>
      <c r="O83" s="228"/>
      <c r="P83" s="228"/>
      <c r="Q83" s="348">
        <v>49</v>
      </c>
    </row>
    <row r="84" spans="1:17" ht="9.9499999999999993" customHeight="1">
      <c r="A84" s="183"/>
      <c r="B84" s="185"/>
      <c r="C84" s="183"/>
      <c r="D84" s="228"/>
      <c r="E84" s="228"/>
      <c r="F84" s="228"/>
      <c r="G84" s="185"/>
      <c r="H84" s="29"/>
      <c r="I84" s="183"/>
      <c r="J84" s="228"/>
      <c r="K84" s="228"/>
      <c r="L84" s="228"/>
      <c r="M84" s="228"/>
      <c r="N84" s="228"/>
      <c r="O84" s="228"/>
      <c r="P84" s="228"/>
      <c r="Q84" s="348"/>
    </row>
    <row r="85" spans="1:17" ht="9.9499999999999993" customHeight="1">
      <c r="A85" s="183"/>
      <c r="B85" s="185"/>
      <c r="C85" s="183"/>
      <c r="D85" s="228"/>
      <c r="E85" s="228"/>
      <c r="F85" s="228"/>
      <c r="G85" s="185"/>
      <c r="H85" s="29"/>
      <c r="I85" s="183"/>
      <c r="J85" s="228"/>
      <c r="K85" s="228"/>
      <c r="L85" s="228"/>
      <c r="M85" s="228"/>
      <c r="N85" s="228"/>
      <c r="O85" s="228"/>
      <c r="P85" s="228"/>
      <c r="Q85" s="348"/>
    </row>
    <row r="86" spans="1:17" ht="12.75" customHeight="1">
      <c r="A86" s="199">
        <v>2.13</v>
      </c>
      <c r="B86" s="202">
        <v>12</v>
      </c>
      <c r="C86" s="683" t="s">
        <v>77</v>
      </c>
      <c r="D86" s="684"/>
      <c r="E86" s="684"/>
      <c r="F86" s="684"/>
      <c r="G86" s="684"/>
      <c r="H86" s="107"/>
      <c r="I86" s="183"/>
      <c r="J86" s="228"/>
      <c r="K86" s="228"/>
      <c r="L86" s="228"/>
      <c r="M86" s="228"/>
      <c r="N86" s="228"/>
      <c r="O86" s="228"/>
      <c r="P86" s="228"/>
      <c r="Q86" s="348"/>
    </row>
    <row r="87" spans="1:17" ht="12.75" customHeight="1">
      <c r="A87" s="200"/>
      <c r="B87" s="203"/>
      <c r="C87" s="421"/>
      <c r="D87" s="385"/>
      <c r="E87" s="385"/>
      <c r="F87" s="385"/>
      <c r="G87" s="385"/>
      <c r="H87" s="68"/>
      <c r="I87" s="183"/>
      <c r="J87" s="228"/>
      <c r="K87" s="228"/>
      <c r="L87" s="228"/>
      <c r="M87" s="228"/>
      <c r="N87" s="228"/>
      <c r="O87" s="228"/>
      <c r="P87" s="228"/>
      <c r="Q87" s="348"/>
    </row>
    <row r="88" spans="1:17" ht="15" customHeight="1">
      <c r="A88" s="200"/>
      <c r="B88" s="203"/>
      <c r="C88" s="642" t="s">
        <v>305</v>
      </c>
      <c r="D88" s="232"/>
      <c r="E88" s="232"/>
      <c r="F88" s="232"/>
      <c r="G88" s="232"/>
      <c r="H88" s="233"/>
      <c r="I88" s="239"/>
      <c r="J88" s="241"/>
      <c r="K88" s="241"/>
      <c r="L88" s="241"/>
      <c r="M88" s="241"/>
      <c r="N88" s="238">
        <v>0</v>
      </c>
      <c r="O88" s="238">
        <f t="shared" ref="O88:O91" si="2">(SUM(I88:M88)/100)*P88</f>
        <v>0</v>
      </c>
      <c r="P88" s="238">
        <v>6</v>
      </c>
      <c r="Q88" s="322"/>
    </row>
    <row r="89" spans="1:17" ht="15" customHeight="1">
      <c r="A89" s="201"/>
      <c r="B89" s="204"/>
      <c r="C89" s="240"/>
      <c r="D89" s="232"/>
      <c r="E89" s="232"/>
      <c r="F89" s="232"/>
      <c r="G89" s="232"/>
      <c r="H89" s="233"/>
      <c r="I89" s="239"/>
      <c r="J89" s="241"/>
      <c r="K89" s="241"/>
      <c r="L89" s="241"/>
      <c r="M89" s="241"/>
      <c r="N89" s="238"/>
      <c r="O89" s="238">
        <f t="shared" si="2"/>
        <v>0</v>
      </c>
      <c r="P89" s="238"/>
      <c r="Q89" s="322"/>
    </row>
    <row r="90" spans="1:17" ht="15" customHeight="1">
      <c r="A90" s="216"/>
      <c r="B90" s="217"/>
      <c r="C90" s="240" t="s">
        <v>172</v>
      </c>
      <c r="D90" s="232"/>
      <c r="E90" s="232"/>
      <c r="F90" s="232"/>
      <c r="G90" s="232"/>
      <c r="H90" s="100"/>
      <c r="I90" s="239"/>
      <c r="J90" s="241"/>
      <c r="K90" s="241"/>
      <c r="L90" s="241"/>
      <c r="M90" s="241"/>
      <c r="N90" s="238">
        <f t="shared" ref="N90:N99" si="3">IF(O90=0,IF(I90="NA",P90,O90),0)</f>
        <v>0</v>
      </c>
      <c r="O90" s="238">
        <f t="shared" si="2"/>
        <v>0</v>
      </c>
      <c r="P90" s="238">
        <v>5</v>
      </c>
      <c r="Q90" s="322"/>
    </row>
    <row r="91" spans="1:17" ht="15" customHeight="1">
      <c r="A91" s="216"/>
      <c r="B91" s="217"/>
      <c r="C91" s="240"/>
      <c r="D91" s="232"/>
      <c r="E91" s="232"/>
      <c r="F91" s="232"/>
      <c r="G91" s="232"/>
      <c r="H91" s="100"/>
      <c r="I91" s="239"/>
      <c r="J91" s="241"/>
      <c r="K91" s="241"/>
      <c r="L91" s="241"/>
      <c r="M91" s="241"/>
      <c r="N91" s="238"/>
      <c r="O91" s="238">
        <f t="shared" si="2"/>
        <v>0</v>
      </c>
      <c r="P91" s="238"/>
      <c r="Q91" s="322"/>
    </row>
    <row r="92" spans="1:17" s="176" customFormat="1" ht="42.75" customHeight="1">
      <c r="A92" s="175" t="s">
        <v>162</v>
      </c>
      <c r="B92" s="171"/>
      <c r="C92" s="240" t="s">
        <v>81</v>
      </c>
      <c r="D92" s="232"/>
      <c r="E92" s="232"/>
      <c r="F92" s="232"/>
      <c r="G92" s="232"/>
      <c r="H92" s="233"/>
      <c r="I92" s="173"/>
      <c r="J92" s="174"/>
      <c r="K92" s="174"/>
      <c r="L92" s="174"/>
      <c r="M92" s="174"/>
      <c r="N92" s="172">
        <f t="shared" si="3"/>
        <v>0</v>
      </c>
      <c r="O92" s="172">
        <f>(SUM(I92:M92)/100)*P92</f>
        <v>0</v>
      </c>
      <c r="P92" s="172">
        <v>4</v>
      </c>
      <c r="Q92" s="322"/>
    </row>
    <row r="93" spans="1:17" ht="15" customHeight="1">
      <c r="A93" s="216">
        <v>2.08</v>
      </c>
      <c r="B93" s="217"/>
      <c r="C93" s="240" t="s">
        <v>82</v>
      </c>
      <c r="D93" s="232"/>
      <c r="E93" s="232"/>
      <c r="F93" s="232"/>
      <c r="G93" s="232"/>
      <c r="H93" s="233"/>
      <c r="I93" s="239"/>
      <c r="J93" s="241"/>
      <c r="K93" s="241"/>
      <c r="L93" s="241"/>
      <c r="M93" s="241"/>
      <c r="N93" s="238">
        <f t="shared" si="3"/>
        <v>0</v>
      </c>
      <c r="O93" s="238">
        <f t="shared" ref="O93:O100" si="4">(SUM(I93:M93)/100)*P93</f>
        <v>0</v>
      </c>
      <c r="P93" s="238">
        <v>3</v>
      </c>
      <c r="Q93" s="322"/>
    </row>
    <row r="94" spans="1:17" ht="15" customHeight="1">
      <c r="A94" s="216"/>
      <c r="B94" s="217"/>
      <c r="C94" s="240"/>
      <c r="D94" s="232"/>
      <c r="E94" s="232"/>
      <c r="F94" s="232"/>
      <c r="G94" s="232"/>
      <c r="H94" s="233"/>
      <c r="I94" s="239"/>
      <c r="J94" s="241"/>
      <c r="K94" s="241"/>
      <c r="L94" s="241"/>
      <c r="M94" s="241"/>
      <c r="N94" s="238"/>
      <c r="O94" s="238">
        <f t="shared" si="4"/>
        <v>0</v>
      </c>
      <c r="P94" s="238"/>
      <c r="Q94" s="322"/>
    </row>
    <row r="95" spans="1:17" ht="15" customHeight="1">
      <c r="A95" s="216">
        <v>2.1</v>
      </c>
      <c r="B95" s="217"/>
      <c r="C95" s="240" t="s">
        <v>107</v>
      </c>
      <c r="D95" s="232"/>
      <c r="E95" s="232"/>
      <c r="F95" s="232"/>
      <c r="G95" s="232"/>
      <c r="H95" s="105"/>
      <c r="I95" s="239"/>
      <c r="J95" s="241"/>
      <c r="K95" s="241"/>
      <c r="L95" s="241"/>
      <c r="M95" s="241"/>
      <c r="N95" s="238">
        <f t="shared" si="3"/>
        <v>0</v>
      </c>
      <c r="O95" s="238">
        <f t="shared" si="4"/>
        <v>0</v>
      </c>
      <c r="P95" s="238">
        <v>3</v>
      </c>
      <c r="Q95" s="322"/>
    </row>
    <row r="96" spans="1:17" ht="15" customHeight="1">
      <c r="A96" s="216"/>
      <c r="B96" s="217"/>
      <c r="C96" s="240"/>
      <c r="D96" s="232"/>
      <c r="E96" s="232"/>
      <c r="F96" s="232"/>
      <c r="G96" s="232"/>
      <c r="H96" s="105"/>
      <c r="I96" s="239"/>
      <c r="J96" s="241"/>
      <c r="K96" s="241"/>
      <c r="L96" s="241"/>
      <c r="M96" s="241"/>
      <c r="N96" s="238"/>
      <c r="O96" s="238">
        <f t="shared" si="4"/>
        <v>0</v>
      </c>
      <c r="P96" s="238"/>
      <c r="Q96" s="322"/>
    </row>
    <row r="97" spans="1:17" ht="15" customHeight="1">
      <c r="A97" s="216"/>
      <c r="B97" s="217">
        <v>20</v>
      </c>
      <c r="C97" s="353" t="s">
        <v>173</v>
      </c>
      <c r="D97" s="413"/>
      <c r="E97" s="413"/>
      <c r="F97" s="413"/>
      <c r="G97" s="413"/>
      <c r="H97" s="105"/>
      <c r="I97" s="239"/>
      <c r="J97" s="241"/>
      <c r="K97" s="241"/>
      <c r="L97" s="241"/>
      <c r="M97" s="241"/>
      <c r="N97" s="238">
        <f t="shared" si="3"/>
        <v>0</v>
      </c>
      <c r="O97" s="238">
        <f t="shared" si="4"/>
        <v>0</v>
      </c>
      <c r="P97" s="238">
        <v>2</v>
      </c>
      <c r="Q97" s="322"/>
    </row>
    <row r="98" spans="1:17" ht="15" customHeight="1">
      <c r="A98" s="199"/>
      <c r="B98" s="202"/>
      <c r="C98" s="590"/>
      <c r="D98" s="413"/>
      <c r="E98" s="413"/>
      <c r="F98" s="413"/>
      <c r="G98" s="413"/>
      <c r="H98" s="105"/>
      <c r="I98" s="239"/>
      <c r="J98" s="241"/>
      <c r="K98" s="241"/>
      <c r="L98" s="241"/>
      <c r="M98" s="241"/>
      <c r="N98" s="238"/>
      <c r="O98" s="238">
        <f t="shared" si="4"/>
        <v>0</v>
      </c>
      <c r="P98" s="238"/>
      <c r="Q98" s="322"/>
    </row>
    <row r="99" spans="1:17" ht="15" customHeight="1">
      <c r="A99" s="216">
        <v>2.0699999999999998</v>
      </c>
      <c r="B99" s="322"/>
      <c r="C99" s="590" t="s">
        <v>481</v>
      </c>
      <c r="D99" s="413"/>
      <c r="E99" s="413"/>
      <c r="F99" s="413"/>
      <c r="G99" s="413"/>
      <c r="H99" s="44"/>
      <c r="I99" s="239"/>
      <c r="J99" s="241"/>
      <c r="K99" s="241"/>
      <c r="L99" s="241"/>
      <c r="M99" s="241"/>
      <c r="N99" s="238">
        <f t="shared" si="3"/>
        <v>0</v>
      </c>
      <c r="O99" s="238">
        <f t="shared" si="4"/>
        <v>0</v>
      </c>
      <c r="P99" s="238">
        <v>3</v>
      </c>
      <c r="Q99" s="322"/>
    </row>
    <row r="100" spans="1:17" ht="15" customHeight="1" thickBot="1">
      <c r="A100" s="347"/>
      <c r="B100" s="323"/>
      <c r="C100" s="679"/>
      <c r="D100" s="680"/>
      <c r="E100" s="680"/>
      <c r="F100" s="680"/>
      <c r="G100" s="680"/>
      <c r="H100" s="106"/>
      <c r="I100" s="309"/>
      <c r="J100" s="249"/>
      <c r="K100" s="249"/>
      <c r="L100" s="249"/>
      <c r="M100" s="249"/>
      <c r="N100" s="258"/>
      <c r="O100" s="258">
        <f t="shared" si="4"/>
        <v>0</v>
      </c>
      <c r="P100" s="258"/>
      <c r="Q100" s="323"/>
    </row>
    <row r="101" spans="1:17" ht="15" customHeight="1">
      <c r="A101" s="4"/>
      <c r="B101" s="45"/>
      <c r="C101" s="34"/>
      <c r="D101" s="34"/>
      <c r="E101" s="34"/>
      <c r="F101" s="34"/>
      <c r="G101" s="34"/>
      <c r="H101" s="5"/>
      <c r="I101" s="4"/>
      <c r="J101" s="4"/>
      <c r="K101" s="4"/>
      <c r="L101" s="4"/>
      <c r="M101" s="4"/>
      <c r="N101" s="4"/>
      <c r="O101" s="4"/>
      <c r="P101" s="4"/>
      <c r="Q101" s="45"/>
    </row>
    <row r="102" spans="1:17" ht="15" customHeight="1">
      <c r="A102" s="4"/>
      <c r="B102" s="45"/>
      <c r="C102" s="34"/>
      <c r="D102" s="34"/>
      <c r="E102" s="34"/>
      <c r="F102" s="34"/>
      <c r="G102" s="34"/>
      <c r="H102" s="5"/>
      <c r="I102" s="4"/>
      <c r="J102" s="4"/>
      <c r="K102" s="4"/>
      <c r="L102" s="4"/>
      <c r="M102" s="4"/>
      <c r="N102" s="4"/>
      <c r="O102" s="4"/>
      <c r="P102" s="4"/>
      <c r="Q102" s="45"/>
    </row>
    <row r="103" spans="1:17" ht="15" customHeight="1">
      <c r="A103" s="4"/>
      <c r="B103" s="45"/>
      <c r="C103" s="34"/>
      <c r="D103" s="34"/>
      <c r="E103" s="34"/>
      <c r="F103" s="34"/>
      <c r="G103" s="34"/>
      <c r="H103" s="5"/>
      <c r="I103" s="4"/>
      <c r="J103" s="4"/>
      <c r="K103" s="4"/>
      <c r="L103" s="4"/>
      <c r="M103" s="4"/>
      <c r="N103" s="4"/>
      <c r="O103" s="4"/>
      <c r="P103" s="4"/>
      <c r="Q103" s="45"/>
    </row>
    <row r="104" spans="1:17" ht="15" customHeight="1">
      <c r="A104" s="4"/>
      <c r="B104" s="45"/>
      <c r="C104" s="34"/>
      <c r="D104" s="34"/>
      <c r="E104" s="34"/>
      <c r="F104" s="34"/>
      <c r="G104" s="34"/>
      <c r="H104" s="5"/>
      <c r="I104" s="4"/>
      <c r="J104" s="4"/>
      <c r="K104" s="4"/>
      <c r="L104" s="4"/>
      <c r="M104" s="4"/>
      <c r="N104" s="4"/>
      <c r="O104" s="4"/>
      <c r="P104" s="4"/>
      <c r="Q104" s="45"/>
    </row>
    <row r="105" spans="1:17" s="17" customFormat="1" ht="12.75" customHeight="1" thickBot="1">
      <c r="A105" s="4"/>
      <c r="B105" s="4"/>
      <c r="C105" s="34"/>
      <c r="D105" s="34"/>
      <c r="E105" s="34"/>
      <c r="F105" s="34"/>
      <c r="G105" s="34"/>
      <c r="H105" s="5"/>
      <c r="I105" s="4"/>
      <c r="J105" s="4"/>
      <c r="K105" s="4"/>
      <c r="L105" s="4"/>
      <c r="M105" s="4"/>
      <c r="N105" s="4"/>
      <c r="O105" s="4"/>
      <c r="P105" s="4"/>
    </row>
    <row r="106" spans="1:17" ht="24.95" customHeight="1">
      <c r="A106" s="279" t="s">
        <v>298</v>
      </c>
      <c r="B106" s="280"/>
      <c r="C106" s="225" t="s">
        <v>104</v>
      </c>
      <c r="D106" s="226"/>
      <c r="E106" s="226"/>
      <c r="F106" s="226"/>
      <c r="G106" s="227"/>
      <c r="H106" s="28"/>
      <c r="I106" s="225" t="s">
        <v>214</v>
      </c>
      <c r="J106" s="264"/>
      <c r="K106" s="264"/>
      <c r="L106" s="226"/>
      <c r="M106" s="227"/>
      <c r="N106" s="310" t="s">
        <v>321</v>
      </c>
      <c r="O106" s="300" t="s">
        <v>222</v>
      </c>
      <c r="P106" s="300" t="s">
        <v>478</v>
      </c>
      <c r="Q106" s="300" t="s">
        <v>223</v>
      </c>
    </row>
    <row r="107" spans="1:17" ht="24.95" customHeight="1">
      <c r="A107" s="281"/>
      <c r="B107" s="282"/>
      <c r="C107" s="183"/>
      <c r="D107" s="228"/>
      <c r="E107" s="228"/>
      <c r="F107" s="228"/>
      <c r="G107" s="185"/>
      <c r="H107" s="29"/>
      <c r="I107" s="183"/>
      <c r="J107" s="257"/>
      <c r="K107" s="257"/>
      <c r="L107" s="228"/>
      <c r="M107" s="185"/>
      <c r="N107" s="311"/>
      <c r="O107" s="301"/>
      <c r="P107" s="301"/>
      <c r="Q107" s="301"/>
    </row>
    <row r="108" spans="1:17" ht="24.95" customHeight="1">
      <c r="A108" s="283"/>
      <c r="B108" s="284"/>
      <c r="C108" s="183"/>
      <c r="D108" s="228"/>
      <c r="E108" s="228"/>
      <c r="F108" s="228"/>
      <c r="G108" s="185"/>
      <c r="H108" s="29"/>
      <c r="I108" s="183"/>
      <c r="J108" s="257"/>
      <c r="K108" s="257"/>
      <c r="L108" s="228"/>
      <c r="M108" s="185"/>
      <c r="N108" s="311"/>
      <c r="O108" s="301"/>
      <c r="P108" s="301"/>
      <c r="Q108" s="301"/>
    </row>
    <row r="109" spans="1:17" ht="12.75" customHeight="1">
      <c r="A109" s="183" t="s">
        <v>210</v>
      </c>
      <c r="B109" s="185" t="s">
        <v>211</v>
      </c>
      <c r="C109" s="183" t="s">
        <v>106</v>
      </c>
      <c r="D109" s="228"/>
      <c r="E109" s="228"/>
      <c r="F109" s="228"/>
      <c r="G109" s="185"/>
      <c r="H109" s="29"/>
      <c r="I109" s="183" t="s">
        <v>301</v>
      </c>
      <c r="J109" s="257"/>
      <c r="K109" s="257"/>
      <c r="L109" s="228"/>
      <c r="M109" s="185"/>
      <c r="N109" s="311"/>
      <c r="O109" s="301"/>
      <c r="P109" s="301"/>
      <c r="Q109" s="301"/>
    </row>
    <row r="110" spans="1:17" ht="12.75" customHeight="1">
      <c r="A110" s="183"/>
      <c r="B110" s="185"/>
      <c r="C110" s="183"/>
      <c r="D110" s="228"/>
      <c r="E110" s="228"/>
      <c r="F110" s="228"/>
      <c r="G110" s="185"/>
      <c r="H110" s="29"/>
      <c r="I110" s="183"/>
      <c r="J110" s="257"/>
      <c r="K110" s="257"/>
      <c r="L110" s="228"/>
      <c r="M110" s="185"/>
      <c r="N110" s="311"/>
      <c r="O110" s="301"/>
      <c r="P110" s="301"/>
      <c r="Q110" s="301"/>
    </row>
    <row r="111" spans="1:17" ht="20.100000000000001" customHeight="1" thickBot="1">
      <c r="A111" s="250"/>
      <c r="B111" s="251"/>
      <c r="C111" s="250"/>
      <c r="D111" s="657"/>
      <c r="E111" s="657"/>
      <c r="F111" s="657"/>
      <c r="G111" s="251"/>
      <c r="H111" s="31"/>
      <c r="I111" s="20">
        <v>0</v>
      </c>
      <c r="J111" s="73">
        <v>25</v>
      </c>
      <c r="K111" s="73">
        <v>50</v>
      </c>
      <c r="L111" s="21">
        <v>75</v>
      </c>
      <c r="M111" s="22">
        <v>100</v>
      </c>
      <c r="N111" s="311"/>
      <c r="O111" s="302"/>
      <c r="P111" s="302"/>
      <c r="Q111" s="302"/>
    </row>
    <row r="112" spans="1:17" ht="20.100000000000001" customHeight="1">
      <c r="A112" s="372">
        <v>2.11</v>
      </c>
      <c r="B112" s="268"/>
      <c r="C112" s="681" t="s">
        <v>108</v>
      </c>
      <c r="D112" s="682"/>
      <c r="E112" s="682"/>
      <c r="F112" s="682"/>
      <c r="G112" s="682"/>
      <c r="H112" s="108"/>
      <c r="I112" s="356"/>
      <c r="J112" s="263"/>
      <c r="K112" s="263"/>
      <c r="L112" s="263"/>
      <c r="M112" s="263"/>
      <c r="N112" s="256">
        <f>IF(O112=0,IF(I112="NA",P112,O112),0)</f>
        <v>0</v>
      </c>
      <c r="O112" s="256">
        <f>(SUM(I112:M113)/100)*P112</f>
        <v>0</v>
      </c>
      <c r="P112" s="256">
        <v>3</v>
      </c>
      <c r="Q112" s="394"/>
    </row>
    <row r="113" spans="1:17" ht="20.100000000000001" customHeight="1">
      <c r="A113" s="216"/>
      <c r="B113" s="217"/>
      <c r="C113" s="414"/>
      <c r="D113" s="415"/>
      <c r="E113" s="415"/>
      <c r="F113" s="415"/>
      <c r="G113" s="415"/>
      <c r="H113" s="44"/>
      <c r="I113" s="239"/>
      <c r="J113" s="241"/>
      <c r="K113" s="241"/>
      <c r="L113" s="241"/>
      <c r="M113" s="241"/>
      <c r="N113" s="238"/>
      <c r="O113" s="238"/>
      <c r="P113" s="238"/>
      <c r="Q113" s="322"/>
    </row>
    <row r="114" spans="1:17" ht="20.100000000000001" customHeight="1">
      <c r="A114" s="216">
        <v>2.13</v>
      </c>
      <c r="B114" s="217">
        <v>12</v>
      </c>
      <c r="C114" s="193" t="s">
        <v>83</v>
      </c>
      <c r="D114" s="194"/>
      <c r="E114" s="194"/>
      <c r="F114" s="194"/>
      <c r="G114" s="194"/>
      <c r="H114" s="195"/>
      <c r="I114" s="239"/>
      <c r="J114" s="241"/>
      <c r="K114" s="241"/>
      <c r="L114" s="241"/>
      <c r="M114" s="241"/>
      <c r="N114" s="238">
        <f>IF(O114=0,IF(I114="NA",P114,O114),0)</f>
        <v>0</v>
      </c>
      <c r="O114" s="238">
        <f>(SUM(I114:M115)/100)*P114</f>
        <v>0</v>
      </c>
      <c r="P114" s="238">
        <v>2</v>
      </c>
      <c r="Q114" s="322"/>
    </row>
    <row r="115" spans="1:17" ht="20.100000000000001" customHeight="1">
      <c r="A115" s="216"/>
      <c r="B115" s="217"/>
      <c r="C115" s="193"/>
      <c r="D115" s="194"/>
      <c r="E115" s="194"/>
      <c r="F115" s="194"/>
      <c r="G115" s="194"/>
      <c r="H115" s="195"/>
      <c r="I115" s="239"/>
      <c r="J115" s="241"/>
      <c r="K115" s="241"/>
      <c r="L115" s="241"/>
      <c r="M115" s="241"/>
      <c r="N115" s="238"/>
      <c r="O115" s="238"/>
      <c r="P115" s="238"/>
      <c r="Q115" s="322"/>
    </row>
    <row r="116" spans="1:17" ht="12.75" customHeight="1">
      <c r="A116" s="216">
        <v>2.14</v>
      </c>
      <c r="B116" s="217"/>
      <c r="C116" s="590" t="s">
        <v>109</v>
      </c>
      <c r="D116" s="413"/>
      <c r="E116" s="413"/>
      <c r="F116" s="413"/>
      <c r="G116" s="413"/>
      <c r="H116" s="44"/>
      <c r="I116" s="239"/>
      <c r="J116" s="241"/>
      <c r="K116" s="241"/>
      <c r="L116" s="241"/>
      <c r="M116" s="241"/>
      <c r="N116" s="238">
        <f>IF(O116=0,IF(I116="NA",P116,O116),0)</f>
        <v>0</v>
      </c>
      <c r="O116" s="238">
        <f>(SUM(I116:M117)/100)*P116</f>
        <v>0</v>
      </c>
      <c r="P116" s="238">
        <v>2</v>
      </c>
      <c r="Q116" s="322"/>
    </row>
    <row r="117" spans="1:17" ht="12.75" customHeight="1">
      <c r="A117" s="216"/>
      <c r="B117" s="217"/>
      <c r="C117" s="590"/>
      <c r="D117" s="413"/>
      <c r="E117" s="413"/>
      <c r="F117" s="413"/>
      <c r="G117" s="413"/>
      <c r="H117" s="44"/>
      <c r="I117" s="239"/>
      <c r="J117" s="241"/>
      <c r="K117" s="241"/>
      <c r="L117" s="241"/>
      <c r="M117" s="241"/>
      <c r="N117" s="238"/>
      <c r="O117" s="238"/>
      <c r="P117" s="238"/>
      <c r="Q117" s="322"/>
    </row>
    <row r="118" spans="1:17" ht="12.75" customHeight="1">
      <c r="A118" s="216">
        <v>2.14</v>
      </c>
      <c r="B118" s="217"/>
      <c r="C118" s="590" t="s">
        <v>174</v>
      </c>
      <c r="D118" s="413"/>
      <c r="E118" s="413"/>
      <c r="F118" s="413"/>
      <c r="G118" s="413"/>
      <c r="H118" s="105"/>
      <c r="I118" s="239"/>
      <c r="J118" s="241"/>
      <c r="K118" s="241"/>
      <c r="L118" s="241"/>
      <c r="M118" s="241"/>
      <c r="N118" s="238">
        <f>IF(O118=0,IF(I118="NA",P118,O118),0)</f>
        <v>0</v>
      </c>
      <c r="O118" s="238">
        <f>(SUM(I118:M119)/100)*P118</f>
        <v>0</v>
      </c>
      <c r="P118" s="238">
        <v>5</v>
      </c>
      <c r="Q118" s="322"/>
    </row>
    <row r="119" spans="1:17" ht="12.75" customHeight="1">
      <c r="A119" s="216"/>
      <c r="B119" s="217"/>
      <c r="C119" s="590"/>
      <c r="D119" s="413"/>
      <c r="E119" s="413"/>
      <c r="F119" s="413"/>
      <c r="G119" s="413"/>
      <c r="H119" s="105"/>
      <c r="I119" s="239"/>
      <c r="J119" s="241"/>
      <c r="K119" s="241"/>
      <c r="L119" s="241"/>
      <c r="M119" s="241"/>
      <c r="N119" s="238"/>
      <c r="O119" s="238"/>
      <c r="P119" s="238"/>
      <c r="Q119" s="322"/>
    </row>
    <row r="120" spans="1:17" ht="12.75" customHeight="1">
      <c r="A120" s="199"/>
      <c r="B120" s="202">
        <v>46</v>
      </c>
      <c r="C120" s="670" t="s">
        <v>110</v>
      </c>
      <c r="D120" s="671"/>
      <c r="E120" s="671"/>
      <c r="F120" s="671"/>
      <c r="G120" s="672"/>
      <c r="H120" s="105"/>
      <c r="I120" s="239"/>
      <c r="J120" s="241"/>
      <c r="K120" s="241"/>
      <c r="L120" s="241"/>
      <c r="M120" s="241"/>
      <c r="N120" s="238">
        <f>IF(O120=0,IF(I120="NA",P120,O120),0)</f>
        <v>0</v>
      </c>
      <c r="O120" s="238">
        <f>(SUM(I120:M122)/100)*P120</f>
        <v>0</v>
      </c>
      <c r="P120" s="238">
        <v>4</v>
      </c>
      <c r="Q120" s="322"/>
    </row>
    <row r="121" spans="1:17" ht="12.75" customHeight="1">
      <c r="A121" s="200"/>
      <c r="B121" s="203"/>
      <c r="C121" s="673"/>
      <c r="D121" s="674"/>
      <c r="E121" s="674"/>
      <c r="F121" s="674"/>
      <c r="G121" s="675"/>
      <c r="H121" s="105"/>
      <c r="I121" s="239"/>
      <c r="J121" s="241"/>
      <c r="K121" s="241"/>
      <c r="L121" s="241"/>
      <c r="M121" s="241"/>
      <c r="N121" s="238"/>
      <c r="O121" s="238"/>
      <c r="P121" s="238"/>
      <c r="Q121" s="322"/>
    </row>
    <row r="122" spans="1:17" ht="12.75" customHeight="1">
      <c r="A122" s="201"/>
      <c r="B122" s="204"/>
      <c r="C122" s="676"/>
      <c r="D122" s="677"/>
      <c r="E122" s="677"/>
      <c r="F122" s="677"/>
      <c r="G122" s="678"/>
      <c r="H122" s="105"/>
      <c r="I122" s="239"/>
      <c r="J122" s="241"/>
      <c r="K122" s="241"/>
      <c r="L122" s="241"/>
      <c r="M122" s="241"/>
      <c r="N122" s="238"/>
      <c r="O122" s="238"/>
      <c r="P122" s="238"/>
      <c r="Q122" s="322"/>
    </row>
    <row r="123" spans="1:17">
      <c r="A123" s="216">
        <v>2.21</v>
      </c>
      <c r="B123" s="217">
        <v>42</v>
      </c>
      <c r="C123" s="353" t="s">
        <v>0</v>
      </c>
      <c r="D123" s="413"/>
      <c r="E123" s="413"/>
      <c r="F123" s="413"/>
      <c r="G123" s="413"/>
      <c r="H123" s="105"/>
      <c r="I123" s="239"/>
      <c r="J123" s="241"/>
      <c r="K123" s="241"/>
      <c r="L123" s="241"/>
      <c r="M123" s="241"/>
      <c r="N123" s="238">
        <f>IF(O124=0,IF(I124="NA",P124,O124),0)</f>
        <v>0</v>
      </c>
      <c r="O123" s="238">
        <f>(SUM(I123:M124)/100)*P123</f>
        <v>0</v>
      </c>
      <c r="P123" s="238">
        <v>4</v>
      </c>
      <c r="Q123" s="322"/>
    </row>
    <row r="124" spans="1:17">
      <c r="A124" s="216"/>
      <c r="B124" s="217"/>
      <c r="C124" s="590"/>
      <c r="D124" s="413"/>
      <c r="E124" s="413"/>
      <c r="F124" s="413"/>
      <c r="G124" s="413"/>
      <c r="H124" s="105"/>
      <c r="I124" s="239"/>
      <c r="J124" s="241"/>
      <c r="K124" s="241"/>
      <c r="L124" s="241"/>
      <c r="M124" s="241"/>
      <c r="N124" s="238"/>
      <c r="O124" s="238"/>
      <c r="P124" s="238"/>
      <c r="Q124" s="322"/>
    </row>
    <row r="125" spans="1:17">
      <c r="A125" s="199" t="s">
        <v>188</v>
      </c>
      <c r="B125" s="202"/>
      <c r="C125" s="667" t="s">
        <v>1</v>
      </c>
      <c r="D125" s="578"/>
      <c r="E125" s="578"/>
      <c r="F125" s="578"/>
      <c r="G125" s="578"/>
      <c r="H125" s="578"/>
      <c r="I125" s="239"/>
      <c r="J125" s="241"/>
      <c r="K125" s="241"/>
      <c r="L125" s="241"/>
      <c r="M125" s="241"/>
      <c r="N125" s="238">
        <f>IF(O126=0,IF(I126="NA",P126,O126),0)</f>
        <v>0</v>
      </c>
      <c r="O125" s="238">
        <f>(SUM(I125:M127)/100)*P125</f>
        <v>0</v>
      </c>
      <c r="P125" s="238">
        <v>3</v>
      </c>
      <c r="Q125" s="322"/>
    </row>
    <row r="126" spans="1:17">
      <c r="A126" s="200"/>
      <c r="B126" s="203"/>
      <c r="C126" s="580"/>
      <c r="D126" s="581"/>
      <c r="E126" s="581"/>
      <c r="F126" s="581"/>
      <c r="G126" s="581"/>
      <c r="H126" s="581"/>
      <c r="I126" s="239"/>
      <c r="J126" s="241"/>
      <c r="K126" s="241"/>
      <c r="L126" s="241"/>
      <c r="M126" s="241"/>
      <c r="N126" s="238"/>
      <c r="O126" s="238"/>
      <c r="P126" s="238"/>
      <c r="Q126" s="322"/>
    </row>
    <row r="127" spans="1:17">
      <c r="A127" s="201"/>
      <c r="B127" s="204"/>
      <c r="C127" s="668"/>
      <c r="D127" s="669"/>
      <c r="E127" s="669"/>
      <c r="F127" s="669"/>
      <c r="G127" s="669"/>
      <c r="H127" s="669"/>
      <c r="I127" s="239"/>
      <c r="J127" s="241"/>
      <c r="K127" s="241"/>
      <c r="L127" s="241"/>
      <c r="M127" s="241"/>
      <c r="N127" s="238"/>
      <c r="O127" s="238"/>
      <c r="P127" s="238"/>
      <c r="Q127" s="322"/>
    </row>
    <row r="128" spans="1:17" ht="12.75" customHeight="1">
      <c r="A128" s="216"/>
      <c r="B128" s="202">
        <v>46</v>
      </c>
      <c r="C128" s="467" t="s">
        <v>111</v>
      </c>
      <c r="D128" s="468"/>
      <c r="E128" s="468"/>
      <c r="F128" s="468"/>
      <c r="G128" s="468"/>
      <c r="H128" s="109"/>
      <c r="I128" s="216"/>
      <c r="J128" s="238"/>
      <c r="K128" s="238"/>
      <c r="L128" s="238"/>
      <c r="M128" s="238"/>
      <c r="N128" s="238"/>
      <c r="O128" s="238"/>
      <c r="P128" s="238"/>
      <c r="Q128" s="348">
        <v>15</v>
      </c>
    </row>
    <row r="129" spans="1:17" ht="12.75" customHeight="1">
      <c r="A129" s="216"/>
      <c r="B129" s="203"/>
      <c r="C129" s="467"/>
      <c r="D129" s="468"/>
      <c r="E129" s="468"/>
      <c r="F129" s="468"/>
      <c r="G129" s="468"/>
      <c r="H129" s="110"/>
      <c r="I129" s="216"/>
      <c r="J129" s="238"/>
      <c r="K129" s="238"/>
      <c r="L129" s="238"/>
      <c r="M129" s="238"/>
      <c r="N129" s="238"/>
      <c r="O129" s="238"/>
      <c r="P129" s="238"/>
      <c r="Q129" s="348"/>
    </row>
    <row r="130" spans="1:17">
      <c r="A130" s="199"/>
      <c r="B130" s="203"/>
      <c r="C130" s="470" t="s">
        <v>2</v>
      </c>
      <c r="D130" s="230"/>
      <c r="E130" s="230"/>
      <c r="F130" s="230"/>
      <c r="G130" s="230"/>
      <c r="H130" s="110"/>
      <c r="I130" s="239"/>
      <c r="J130" s="241"/>
      <c r="K130" s="241"/>
      <c r="L130" s="241"/>
      <c r="M130" s="241"/>
      <c r="N130" s="238">
        <v>0</v>
      </c>
      <c r="O130" s="238">
        <f>(SUM(I130:M132)/100)*P130</f>
        <v>0</v>
      </c>
      <c r="P130" s="238">
        <v>5</v>
      </c>
      <c r="Q130" s="322"/>
    </row>
    <row r="131" spans="1:17">
      <c r="A131" s="200"/>
      <c r="B131" s="203"/>
      <c r="C131" s="463"/>
      <c r="D131" s="230"/>
      <c r="E131" s="230"/>
      <c r="F131" s="230"/>
      <c r="G131" s="230"/>
      <c r="H131" s="110"/>
      <c r="I131" s="239"/>
      <c r="J131" s="241"/>
      <c r="K131" s="241"/>
      <c r="L131" s="241"/>
      <c r="M131" s="241"/>
      <c r="N131" s="238"/>
      <c r="O131" s="238"/>
      <c r="P131" s="238"/>
      <c r="Q131" s="322"/>
    </row>
    <row r="132" spans="1:17">
      <c r="A132" s="200"/>
      <c r="B132" s="203"/>
      <c r="C132" s="463"/>
      <c r="D132" s="230"/>
      <c r="E132" s="230"/>
      <c r="F132" s="230"/>
      <c r="G132" s="230"/>
      <c r="H132" s="110"/>
      <c r="I132" s="239"/>
      <c r="J132" s="241"/>
      <c r="K132" s="241"/>
      <c r="L132" s="241"/>
      <c r="M132" s="241"/>
      <c r="N132" s="238"/>
      <c r="O132" s="238"/>
      <c r="P132" s="238"/>
      <c r="Q132" s="322"/>
    </row>
    <row r="133" spans="1:17" ht="12.75" customHeight="1">
      <c r="A133" s="216">
        <v>4.0999999999999996</v>
      </c>
      <c r="B133" s="217"/>
      <c r="C133" s="643" t="s">
        <v>3</v>
      </c>
      <c r="D133" s="551"/>
      <c r="E133" s="551"/>
      <c r="F133" s="551"/>
      <c r="G133" s="552"/>
      <c r="H133" s="110"/>
      <c r="I133" s="239"/>
      <c r="J133" s="241"/>
      <c r="K133" s="241"/>
      <c r="L133" s="241"/>
      <c r="M133" s="241"/>
      <c r="N133" s="238">
        <v>0</v>
      </c>
      <c r="O133" s="238">
        <f>(SUM(I133:M134)/100)*P133</f>
        <v>0</v>
      </c>
      <c r="P133" s="238">
        <v>5</v>
      </c>
      <c r="Q133" s="322"/>
    </row>
    <row r="134" spans="1:17">
      <c r="A134" s="216"/>
      <c r="B134" s="217"/>
      <c r="C134" s="664"/>
      <c r="D134" s="665"/>
      <c r="E134" s="665"/>
      <c r="F134" s="665"/>
      <c r="G134" s="666"/>
      <c r="H134" s="110"/>
      <c r="I134" s="239"/>
      <c r="J134" s="241"/>
      <c r="K134" s="241"/>
      <c r="L134" s="241"/>
      <c r="M134" s="241"/>
      <c r="N134" s="238"/>
      <c r="O134" s="238"/>
      <c r="P134" s="238"/>
      <c r="Q134" s="322"/>
    </row>
    <row r="135" spans="1:17" ht="12.75" customHeight="1">
      <c r="A135" s="216"/>
      <c r="B135" s="217">
        <v>47</v>
      </c>
      <c r="C135" s="662" t="s">
        <v>112</v>
      </c>
      <c r="D135" s="379"/>
      <c r="E135" s="379"/>
      <c r="F135" s="379"/>
      <c r="G135" s="379"/>
      <c r="H135" s="44"/>
      <c r="I135" s="239"/>
      <c r="J135" s="241"/>
      <c r="K135" s="241"/>
      <c r="L135" s="241"/>
      <c r="M135" s="241"/>
      <c r="N135" s="238">
        <v>0</v>
      </c>
      <c r="O135" s="238">
        <f>(SUM(I135:M136)/100)*P135</f>
        <v>0</v>
      </c>
      <c r="P135" s="238">
        <v>5</v>
      </c>
      <c r="Q135" s="322"/>
    </row>
    <row r="136" spans="1:17" ht="12.75" customHeight="1">
      <c r="A136" s="216"/>
      <c r="B136" s="217"/>
      <c r="C136" s="662"/>
      <c r="D136" s="379"/>
      <c r="E136" s="379"/>
      <c r="F136" s="379"/>
      <c r="G136" s="379"/>
      <c r="H136" s="44"/>
      <c r="I136" s="239"/>
      <c r="J136" s="241"/>
      <c r="K136" s="241"/>
      <c r="L136" s="241"/>
      <c r="M136" s="241"/>
      <c r="N136" s="238"/>
      <c r="O136" s="238"/>
      <c r="P136" s="238"/>
      <c r="Q136" s="322"/>
    </row>
    <row r="137" spans="1:17" ht="12.75" customHeight="1">
      <c r="A137" s="199">
        <v>2.06</v>
      </c>
      <c r="B137" s="202">
        <v>11</v>
      </c>
      <c r="C137" s="421" t="s">
        <v>113</v>
      </c>
      <c r="D137" s="385"/>
      <c r="E137" s="385"/>
      <c r="F137" s="385"/>
      <c r="G137" s="385"/>
      <c r="H137" s="44"/>
      <c r="I137" s="216"/>
      <c r="J137" s="238"/>
      <c r="K137" s="238"/>
      <c r="L137" s="238"/>
      <c r="M137" s="238"/>
      <c r="N137" s="238"/>
      <c r="O137" s="238"/>
      <c r="P137" s="238"/>
      <c r="Q137" s="348">
        <v>8</v>
      </c>
    </row>
    <row r="138" spans="1:17" ht="12.75" customHeight="1">
      <c r="A138" s="200"/>
      <c r="B138" s="203"/>
      <c r="C138" s="421"/>
      <c r="D138" s="385"/>
      <c r="E138" s="385"/>
      <c r="F138" s="385"/>
      <c r="G138" s="385"/>
      <c r="H138" s="44"/>
      <c r="I138" s="216"/>
      <c r="J138" s="238"/>
      <c r="K138" s="238"/>
      <c r="L138" s="238"/>
      <c r="M138" s="238"/>
      <c r="N138" s="238"/>
      <c r="O138" s="238"/>
      <c r="P138" s="238"/>
      <c r="Q138" s="348"/>
    </row>
    <row r="139" spans="1:17" ht="20.100000000000001" customHeight="1">
      <c r="A139" s="200"/>
      <c r="B139" s="203"/>
      <c r="C139" s="193" t="s">
        <v>191</v>
      </c>
      <c r="D139" s="194"/>
      <c r="E139" s="194"/>
      <c r="F139" s="194"/>
      <c r="G139" s="194"/>
      <c r="H139" s="44"/>
      <c r="I139" s="239"/>
      <c r="J139" s="241"/>
      <c r="K139" s="241"/>
      <c r="L139" s="241"/>
      <c r="M139" s="241"/>
      <c r="N139" s="238">
        <v>0</v>
      </c>
      <c r="O139" s="238">
        <f>(SUM(I139:M141)/100)*P139</f>
        <v>0</v>
      </c>
      <c r="P139" s="238">
        <v>5</v>
      </c>
      <c r="Q139" s="322"/>
    </row>
    <row r="140" spans="1:17" ht="20.100000000000001" customHeight="1">
      <c r="A140" s="200"/>
      <c r="B140" s="203"/>
      <c r="C140" s="193"/>
      <c r="D140" s="194"/>
      <c r="E140" s="194"/>
      <c r="F140" s="194"/>
      <c r="G140" s="194"/>
      <c r="H140" s="44"/>
      <c r="I140" s="239"/>
      <c r="J140" s="241"/>
      <c r="K140" s="241"/>
      <c r="L140" s="241"/>
      <c r="M140" s="241"/>
      <c r="N140" s="238"/>
      <c r="O140" s="238"/>
      <c r="P140" s="238"/>
      <c r="Q140" s="322"/>
    </row>
    <row r="141" spans="1:17" ht="20.100000000000001" customHeight="1">
      <c r="A141" s="201"/>
      <c r="B141" s="204"/>
      <c r="C141" s="193"/>
      <c r="D141" s="194"/>
      <c r="E141" s="194"/>
      <c r="F141" s="194"/>
      <c r="G141" s="194"/>
      <c r="H141" s="44"/>
      <c r="I141" s="239"/>
      <c r="J141" s="241"/>
      <c r="K141" s="241"/>
      <c r="L141" s="241"/>
      <c r="M141" s="241"/>
      <c r="N141" s="238"/>
      <c r="O141" s="238"/>
      <c r="P141" s="238"/>
      <c r="Q141" s="322"/>
    </row>
    <row r="142" spans="1:17" ht="12.75" customHeight="1">
      <c r="A142" s="216">
        <v>2.2000000000000002</v>
      </c>
      <c r="B142" s="217">
        <v>27</v>
      </c>
      <c r="C142" s="414" t="s">
        <v>115</v>
      </c>
      <c r="D142" s="415"/>
      <c r="E142" s="415"/>
      <c r="F142" s="415"/>
      <c r="G142" s="415"/>
      <c r="H142" s="44"/>
      <c r="I142" s="239"/>
      <c r="J142" s="241"/>
      <c r="K142" s="241"/>
      <c r="L142" s="241"/>
      <c r="M142" s="241"/>
      <c r="N142" s="238">
        <v>0</v>
      </c>
      <c r="O142" s="238">
        <f>(SUM(I142:M143)/100)*P142</f>
        <v>0</v>
      </c>
      <c r="P142" s="238">
        <v>3</v>
      </c>
      <c r="Q142" s="322"/>
    </row>
    <row r="143" spans="1:17" ht="12.75" customHeight="1">
      <c r="A143" s="216"/>
      <c r="B143" s="217"/>
      <c r="C143" s="414"/>
      <c r="D143" s="415"/>
      <c r="E143" s="415"/>
      <c r="F143" s="415"/>
      <c r="G143" s="415"/>
      <c r="H143" s="44"/>
      <c r="I143" s="239"/>
      <c r="J143" s="241"/>
      <c r="K143" s="241"/>
      <c r="L143" s="241"/>
      <c r="M143" s="241"/>
      <c r="N143" s="238"/>
      <c r="O143" s="238"/>
      <c r="P143" s="238"/>
      <c r="Q143" s="322"/>
    </row>
    <row r="144" spans="1:17" ht="12.75" customHeight="1">
      <c r="A144" s="216"/>
      <c r="B144" s="217"/>
      <c r="C144" s="421" t="s">
        <v>116</v>
      </c>
      <c r="D144" s="385"/>
      <c r="E144" s="385"/>
      <c r="F144" s="385"/>
      <c r="G144" s="385"/>
      <c r="H144" s="101"/>
      <c r="I144" s="216"/>
      <c r="J144" s="238"/>
      <c r="K144" s="238"/>
      <c r="L144" s="238"/>
      <c r="M144" s="238"/>
      <c r="N144" s="238"/>
      <c r="O144" s="238"/>
      <c r="P144" s="238"/>
      <c r="Q144" s="348">
        <v>18</v>
      </c>
    </row>
    <row r="145" spans="1:17" ht="13.5" customHeight="1">
      <c r="A145" s="216"/>
      <c r="B145" s="217"/>
      <c r="C145" s="421"/>
      <c r="D145" s="385"/>
      <c r="E145" s="385"/>
      <c r="F145" s="385"/>
      <c r="G145" s="385"/>
      <c r="H145" s="44"/>
      <c r="I145" s="216"/>
      <c r="J145" s="238"/>
      <c r="K145" s="238"/>
      <c r="L145" s="238"/>
      <c r="M145" s="238"/>
      <c r="N145" s="238"/>
      <c r="O145" s="238"/>
      <c r="P145" s="238"/>
      <c r="Q145" s="348"/>
    </row>
    <row r="146" spans="1:17" ht="12.75" customHeight="1">
      <c r="A146" s="216">
        <v>2.16</v>
      </c>
      <c r="B146" s="217">
        <v>41</v>
      </c>
      <c r="C146" s="590" t="s">
        <v>466</v>
      </c>
      <c r="D146" s="413"/>
      <c r="E146" s="413"/>
      <c r="F146" s="413"/>
      <c r="G146" s="413"/>
      <c r="H146" s="44"/>
      <c r="I146" s="239"/>
      <c r="J146" s="241"/>
      <c r="K146" s="241"/>
      <c r="L146" s="241"/>
      <c r="M146" s="241"/>
      <c r="N146" s="238">
        <v>0</v>
      </c>
      <c r="O146" s="238">
        <f>(SUM(I146:M147)/100)*P146</f>
        <v>0</v>
      </c>
      <c r="P146" s="238">
        <v>5</v>
      </c>
      <c r="Q146" s="217"/>
    </row>
    <row r="147" spans="1:17" ht="12.75" customHeight="1">
      <c r="A147" s="216"/>
      <c r="B147" s="217"/>
      <c r="C147" s="590"/>
      <c r="D147" s="413"/>
      <c r="E147" s="413"/>
      <c r="F147" s="413"/>
      <c r="G147" s="413"/>
      <c r="H147" s="44"/>
      <c r="I147" s="239"/>
      <c r="J147" s="241"/>
      <c r="K147" s="241"/>
      <c r="L147" s="241"/>
      <c r="M147" s="241"/>
      <c r="N147" s="238"/>
      <c r="O147" s="238"/>
      <c r="P147" s="238"/>
      <c r="Q147" s="217"/>
    </row>
    <row r="148" spans="1:17" ht="12.75" customHeight="1">
      <c r="A148" s="199" t="s">
        <v>117</v>
      </c>
      <c r="B148" s="202">
        <v>47</v>
      </c>
      <c r="C148" s="590" t="s">
        <v>130</v>
      </c>
      <c r="D148" s="413"/>
      <c r="E148" s="413"/>
      <c r="F148" s="413"/>
      <c r="G148" s="413"/>
      <c r="H148" s="44"/>
      <c r="I148" s="239"/>
      <c r="J148" s="241"/>
      <c r="K148" s="241"/>
      <c r="L148" s="241"/>
      <c r="M148" s="241"/>
      <c r="N148" s="238">
        <v>0</v>
      </c>
      <c r="O148" s="238">
        <f>(SUM(I148:M149)/100)*P148</f>
        <v>0</v>
      </c>
      <c r="P148" s="238">
        <v>4</v>
      </c>
      <c r="Q148" s="217"/>
    </row>
    <row r="149" spans="1:17" ht="12.75" customHeight="1">
      <c r="A149" s="200"/>
      <c r="B149" s="203"/>
      <c r="C149" s="590"/>
      <c r="D149" s="413"/>
      <c r="E149" s="413"/>
      <c r="F149" s="413"/>
      <c r="G149" s="413"/>
      <c r="H149" s="44"/>
      <c r="I149" s="239"/>
      <c r="J149" s="241"/>
      <c r="K149" s="241"/>
      <c r="L149" s="241"/>
      <c r="M149" s="241"/>
      <c r="N149" s="238"/>
      <c r="O149" s="238"/>
      <c r="P149" s="238"/>
      <c r="Q149" s="217"/>
    </row>
    <row r="150" spans="1:17">
      <c r="A150" s="200"/>
      <c r="B150" s="203"/>
      <c r="C150" s="590" t="s">
        <v>131</v>
      </c>
      <c r="D150" s="413"/>
      <c r="E150" s="413"/>
      <c r="F150" s="413"/>
      <c r="G150" s="413"/>
      <c r="H150" s="44"/>
      <c r="I150" s="549"/>
      <c r="J150" s="241"/>
      <c r="K150" s="241"/>
      <c r="L150" s="241"/>
      <c r="M150" s="241"/>
      <c r="N150" s="238">
        <v>0</v>
      </c>
      <c r="O150" s="238">
        <f>(SUM(I150:M151)/100)*P150</f>
        <v>0</v>
      </c>
      <c r="P150" s="238">
        <v>4</v>
      </c>
      <c r="Q150" s="217"/>
    </row>
    <row r="151" spans="1:17">
      <c r="A151" s="200"/>
      <c r="B151" s="203"/>
      <c r="C151" s="590"/>
      <c r="D151" s="413"/>
      <c r="E151" s="413"/>
      <c r="F151" s="413"/>
      <c r="G151" s="413"/>
      <c r="H151" s="44"/>
      <c r="I151" s="239"/>
      <c r="J151" s="241"/>
      <c r="K151" s="241"/>
      <c r="L151" s="241"/>
      <c r="M151" s="241"/>
      <c r="N151" s="238"/>
      <c r="O151" s="238"/>
      <c r="P151" s="238"/>
      <c r="Q151" s="217"/>
    </row>
    <row r="152" spans="1:17" ht="12.75" customHeight="1">
      <c r="A152" s="200"/>
      <c r="B152" s="203"/>
      <c r="C152" s="662" t="s">
        <v>121</v>
      </c>
      <c r="D152" s="379"/>
      <c r="E152" s="379"/>
      <c r="F152" s="379"/>
      <c r="G152" s="379"/>
      <c r="H152" s="44"/>
      <c r="I152" s="549"/>
      <c r="J152" s="241"/>
      <c r="K152" s="241"/>
      <c r="L152" s="241"/>
      <c r="M152" s="241"/>
      <c r="N152" s="238">
        <v>0</v>
      </c>
      <c r="O152" s="238">
        <f>(SUM(I152:M153)/100)*P152</f>
        <v>0</v>
      </c>
      <c r="P152" s="238">
        <v>5</v>
      </c>
      <c r="Q152" s="217"/>
    </row>
    <row r="153" spans="1:17" ht="12.75" customHeight="1" thickBot="1">
      <c r="A153" s="212"/>
      <c r="B153" s="214"/>
      <c r="C153" s="663"/>
      <c r="D153" s="382"/>
      <c r="E153" s="382"/>
      <c r="F153" s="382"/>
      <c r="G153" s="382"/>
      <c r="H153" s="106"/>
      <c r="I153" s="309"/>
      <c r="J153" s="249"/>
      <c r="K153" s="249"/>
      <c r="L153" s="249"/>
      <c r="M153" s="249"/>
      <c r="N153" s="258"/>
      <c r="O153" s="258"/>
      <c r="P153" s="258"/>
      <c r="Q153" s="339"/>
    </row>
    <row r="154" spans="1:17" s="17" customFormat="1" ht="12.75" customHeight="1">
      <c r="A154" s="4"/>
      <c r="B154" s="4"/>
      <c r="C154" s="34"/>
      <c r="D154" s="34"/>
      <c r="E154" s="34"/>
      <c r="F154" s="34"/>
      <c r="G154" s="34"/>
      <c r="H154" s="5"/>
      <c r="I154" s="4"/>
      <c r="J154" s="4"/>
      <c r="K154" s="4"/>
      <c r="L154" s="4"/>
      <c r="M154" s="4"/>
      <c r="N154" s="4"/>
      <c r="O154" s="4"/>
      <c r="P154" s="4"/>
      <c r="Q154" s="4"/>
    </row>
    <row r="155" spans="1:17" s="17" customFormat="1" ht="12.75" customHeight="1">
      <c r="A155" s="4"/>
      <c r="B155" s="4"/>
      <c r="C155" s="34"/>
      <c r="D155" s="34"/>
      <c r="E155" s="34"/>
      <c r="F155" s="34"/>
      <c r="G155" s="34"/>
      <c r="H155" s="5"/>
      <c r="I155" s="4"/>
      <c r="J155" s="4"/>
      <c r="K155" s="4"/>
      <c r="L155" s="4"/>
      <c r="M155" s="4"/>
      <c r="N155" s="4"/>
      <c r="O155" s="4"/>
      <c r="P155" s="4"/>
      <c r="Q155" s="4"/>
    </row>
    <row r="156" spans="1:17" s="17" customFormat="1" ht="12.75" customHeight="1" thickBot="1">
      <c r="A156" s="4"/>
      <c r="B156" s="4"/>
      <c r="C156" s="34"/>
      <c r="D156" s="34"/>
      <c r="E156" s="34"/>
      <c r="F156" s="34"/>
      <c r="G156" s="34"/>
      <c r="H156" s="5"/>
      <c r="I156" s="4"/>
      <c r="J156" s="4"/>
      <c r="K156" s="4"/>
      <c r="L156" s="4"/>
      <c r="M156" s="4"/>
      <c r="N156" s="4"/>
      <c r="O156" s="4"/>
      <c r="P156" s="4"/>
      <c r="Q156" s="4"/>
    </row>
    <row r="157" spans="1:17" ht="20.100000000000001" customHeight="1">
      <c r="A157" s="279" t="s">
        <v>298</v>
      </c>
      <c r="B157" s="280"/>
      <c r="C157" s="225" t="s">
        <v>104</v>
      </c>
      <c r="D157" s="226"/>
      <c r="E157" s="226"/>
      <c r="F157" s="226"/>
      <c r="G157" s="227"/>
      <c r="H157" s="28"/>
      <c r="I157" s="187" t="s">
        <v>214</v>
      </c>
      <c r="J157" s="658"/>
      <c r="K157" s="658"/>
      <c r="L157" s="658"/>
      <c r="M157" s="188"/>
      <c r="N157" s="310" t="s">
        <v>321</v>
      </c>
      <c r="O157" s="300" t="s">
        <v>222</v>
      </c>
      <c r="P157" s="300" t="s">
        <v>478</v>
      </c>
      <c r="Q157" s="300" t="s">
        <v>223</v>
      </c>
    </row>
    <row r="158" spans="1:17" ht="20.100000000000001" customHeight="1">
      <c r="A158" s="281"/>
      <c r="B158" s="282"/>
      <c r="C158" s="183"/>
      <c r="D158" s="228"/>
      <c r="E158" s="228"/>
      <c r="F158" s="228"/>
      <c r="G158" s="185"/>
      <c r="H158" s="29"/>
      <c r="I158" s="189"/>
      <c r="J158" s="221"/>
      <c r="K158" s="221"/>
      <c r="L158" s="221"/>
      <c r="M158" s="190"/>
      <c r="N158" s="311"/>
      <c r="O158" s="301"/>
      <c r="P158" s="301"/>
      <c r="Q158" s="301"/>
    </row>
    <row r="159" spans="1:17" ht="20.100000000000001" customHeight="1">
      <c r="A159" s="283"/>
      <c r="B159" s="284"/>
      <c r="C159" s="183"/>
      <c r="D159" s="228"/>
      <c r="E159" s="228"/>
      <c r="F159" s="228"/>
      <c r="G159" s="185"/>
      <c r="H159" s="29"/>
      <c r="I159" s="191"/>
      <c r="J159" s="659"/>
      <c r="K159" s="659"/>
      <c r="L159" s="659"/>
      <c r="M159" s="192"/>
      <c r="N159" s="311"/>
      <c r="O159" s="301"/>
      <c r="P159" s="301"/>
      <c r="Q159" s="301"/>
    </row>
    <row r="160" spans="1:17" ht="12.75" customHeight="1">
      <c r="A160" s="183" t="s">
        <v>210</v>
      </c>
      <c r="B160" s="185" t="s">
        <v>211</v>
      </c>
      <c r="C160" s="183" t="s">
        <v>163</v>
      </c>
      <c r="D160" s="228"/>
      <c r="E160" s="228"/>
      <c r="F160" s="228"/>
      <c r="G160" s="185"/>
      <c r="H160" s="29"/>
      <c r="I160" s="183" t="s">
        <v>301</v>
      </c>
      <c r="J160" s="257"/>
      <c r="K160" s="257"/>
      <c r="L160" s="228"/>
      <c r="M160" s="185"/>
      <c r="N160" s="311"/>
      <c r="O160" s="301"/>
      <c r="P160" s="301"/>
      <c r="Q160" s="301"/>
    </row>
    <row r="161" spans="1:17" ht="12.75" customHeight="1">
      <c r="A161" s="183"/>
      <c r="B161" s="185"/>
      <c r="C161" s="183"/>
      <c r="D161" s="228"/>
      <c r="E161" s="228"/>
      <c r="F161" s="228"/>
      <c r="G161" s="185"/>
      <c r="H161" s="29"/>
      <c r="I161" s="183"/>
      <c r="J161" s="257"/>
      <c r="K161" s="257"/>
      <c r="L161" s="228"/>
      <c r="M161" s="185"/>
      <c r="N161" s="311"/>
      <c r="O161" s="301"/>
      <c r="P161" s="301"/>
      <c r="Q161" s="301"/>
    </row>
    <row r="162" spans="1:17" ht="12.75" customHeight="1" thickBot="1">
      <c r="A162" s="250"/>
      <c r="B162" s="251"/>
      <c r="C162" s="250"/>
      <c r="D162" s="657"/>
      <c r="E162" s="657"/>
      <c r="F162" s="657"/>
      <c r="G162" s="251"/>
      <c r="H162" s="31"/>
      <c r="I162" s="20">
        <v>0</v>
      </c>
      <c r="J162" s="73">
        <v>25</v>
      </c>
      <c r="K162" s="73">
        <v>50</v>
      </c>
      <c r="L162" s="21">
        <v>75</v>
      </c>
      <c r="M162" s="22">
        <v>100</v>
      </c>
      <c r="N162" s="311"/>
      <c r="O162" s="302"/>
      <c r="P162" s="302"/>
      <c r="Q162" s="302"/>
    </row>
    <row r="163" spans="1:17" ht="12.75" customHeight="1">
      <c r="A163" s="211">
        <v>3.1</v>
      </c>
      <c r="B163" s="213" t="s">
        <v>122</v>
      </c>
      <c r="C163" s="599" t="s">
        <v>306</v>
      </c>
      <c r="D163" s="410"/>
      <c r="E163" s="410"/>
      <c r="F163" s="410"/>
      <c r="G163" s="410"/>
      <c r="H163" s="108"/>
      <c r="I163" s="372"/>
      <c r="J163" s="256"/>
      <c r="K163" s="256"/>
      <c r="L163" s="256"/>
      <c r="M163" s="256"/>
      <c r="N163" s="256"/>
      <c r="O163" s="256"/>
      <c r="P163" s="256"/>
      <c r="Q163" s="363">
        <v>61</v>
      </c>
    </row>
    <row r="164" spans="1:17" ht="12.75" customHeight="1" thickBot="1">
      <c r="A164" s="200"/>
      <c r="B164" s="203"/>
      <c r="C164" s="421"/>
      <c r="D164" s="385"/>
      <c r="E164" s="385"/>
      <c r="F164" s="385"/>
      <c r="G164" s="385"/>
      <c r="H164" s="44"/>
      <c r="I164" s="199"/>
      <c r="J164" s="660"/>
      <c r="K164" s="660"/>
      <c r="L164" s="660"/>
      <c r="M164" s="660"/>
      <c r="N164" s="660"/>
      <c r="O164" s="660"/>
      <c r="P164" s="660"/>
      <c r="Q164" s="661"/>
    </row>
    <row r="165" spans="1:17" ht="12.75" customHeight="1">
      <c r="A165" s="200"/>
      <c r="B165" s="203"/>
      <c r="C165" s="654" t="s">
        <v>307</v>
      </c>
      <c r="D165" s="655"/>
      <c r="E165" s="655"/>
      <c r="F165" s="655"/>
      <c r="G165" s="655"/>
      <c r="H165" s="44"/>
      <c r="I165" s="356"/>
      <c r="J165" s="263"/>
      <c r="K165" s="263"/>
      <c r="L165" s="263"/>
      <c r="M165" s="263"/>
      <c r="N165" s="256">
        <f>IF(O165=0,IF(I165="NA",P165,O165),0)</f>
        <v>0</v>
      </c>
      <c r="O165" s="256">
        <f>(SUM(I165:M166)/100)*P165</f>
        <v>0</v>
      </c>
      <c r="P165" s="256">
        <v>3</v>
      </c>
      <c r="Q165" s="268"/>
    </row>
    <row r="166" spans="1:17" ht="12.75" customHeight="1">
      <c r="A166" s="200"/>
      <c r="B166" s="203"/>
      <c r="C166" s="654"/>
      <c r="D166" s="655"/>
      <c r="E166" s="655"/>
      <c r="F166" s="655"/>
      <c r="G166" s="655"/>
      <c r="H166" s="44"/>
      <c r="I166" s="239"/>
      <c r="J166" s="241"/>
      <c r="K166" s="241"/>
      <c r="L166" s="241"/>
      <c r="M166" s="241"/>
      <c r="N166" s="238"/>
      <c r="O166" s="238"/>
      <c r="P166" s="238"/>
      <c r="Q166" s="217"/>
    </row>
    <row r="167" spans="1:17" ht="12.75" customHeight="1">
      <c r="A167" s="200"/>
      <c r="B167" s="203"/>
      <c r="C167" s="654" t="s">
        <v>308</v>
      </c>
      <c r="D167" s="655"/>
      <c r="E167" s="655"/>
      <c r="F167" s="655"/>
      <c r="G167" s="655"/>
      <c r="H167" s="656"/>
      <c r="I167" s="239"/>
      <c r="J167" s="241"/>
      <c r="K167" s="241"/>
      <c r="L167" s="241"/>
      <c r="M167" s="241"/>
      <c r="N167" s="238">
        <f>IF(O167=0,IF(I167="NA",P167,O167),0)</f>
        <v>0</v>
      </c>
      <c r="O167" s="238">
        <f>(SUM(I167:M168)/100)*P167</f>
        <v>0</v>
      </c>
      <c r="P167" s="238">
        <v>5</v>
      </c>
      <c r="Q167" s="217"/>
    </row>
    <row r="168" spans="1:17" ht="12.75" customHeight="1">
      <c r="A168" s="200"/>
      <c r="B168" s="203"/>
      <c r="C168" s="654"/>
      <c r="D168" s="655"/>
      <c r="E168" s="655"/>
      <c r="F168" s="655"/>
      <c r="G168" s="655"/>
      <c r="H168" s="656"/>
      <c r="I168" s="239"/>
      <c r="J168" s="241"/>
      <c r="K168" s="241"/>
      <c r="L168" s="241"/>
      <c r="M168" s="241"/>
      <c r="N168" s="238"/>
      <c r="O168" s="238"/>
      <c r="P168" s="238"/>
      <c r="Q168" s="217"/>
    </row>
    <row r="169" spans="1:17" ht="12.75" customHeight="1">
      <c r="A169" s="200"/>
      <c r="B169" s="203"/>
      <c r="C169" s="654" t="s">
        <v>309</v>
      </c>
      <c r="D169" s="655"/>
      <c r="E169" s="655"/>
      <c r="F169" s="655"/>
      <c r="G169" s="655"/>
      <c r="H169" s="656"/>
      <c r="I169" s="239"/>
      <c r="J169" s="241"/>
      <c r="K169" s="241"/>
      <c r="L169" s="241"/>
      <c r="M169" s="241"/>
      <c r="N169" s="238">
        <f>IF(O169=0,IF(I169="NA",P169,O169),0)</f>
        <v>0</v>
      </c>
      <c r="O169" s="238">
        <f>(SUM(I169:M170)/100)*P169</f>
        <v>0</v>
      </c>
      <c r="P169" s="238">
        <v>5</v>
      </c>
      <c r="Q169" s="217"/>
    </row>
    <row r="170" spans="1:17" ht="12.75" customHeight="1">
      <c r="A170" s="200"/>
      <c r="B170" s="203"/>
      <c r="C170" s="654"/>
      <c r="D170" s="655"/>
      <c r="E170" s="655"/>
      <c r="F170" s="655"/>
      <c r="G170" s="655"/>
      <c r="H170" s="656"/>
      <c r="I170" s="239"/>
      <c r="J170" s="241"/>
      <c r="K170" s="241"/>
      <c r="L170" s="241"/>
      <c r="M170" s="241"/>
      <c r="N170" s="238"/>
      <c r="O170" s="238"/>
      <c r="P170" s="238"/>
      <c r="Q170" s="217"/>
    </row>
    <row r="171" spans="1:17" ht="12.75" customHeight="1">
      <c r="A171" s="200"/>
      <c r="B171" s="203"/>
      <c r="C171" s="654" t="s">
        <v>310</v>
      </c>
      <c r="D171" s="655"/>
      <c r="E171" s="655"/>
      <c r="F171" s="655"/>
      <c r="G171" s="655"/>
      <c r="H171" s="656"/>
      <c r="I171" s="239"/>
      <c r="J171" s="241"/>
      <c r="K171" s="241"/>
      <c r="L171" s="241"/>
      <c r="M171" s="241"/>
      <c r="N171" s="238">
        <f>IF(O171=0,IF(I171="NA",P171,O171),0)</f>
        <v>0</v>
      </c>
      <c r="O171" s="238">
        <f>(SUM(I171:M172)/100)*P171</f>
        <v>0</v>
      </c>
      <c r="P171" s="238">
        <v>3</v>
      </c>
      <c r="Q171" s="217"/>
    </row>
    <row r="172" spans="1:17" ht="12.75" customHeight="1">
      <c r="A172" s="200"/>
      <c r="B172" s="203"/>
      <c r="C172" s="654"/>
      <c r="D172" s="655"/>
      <c r="E172" s="655"/>
      <c r="F172" s="655"/>
      <c r="G172" s="655"/>
      <c r="H172" s="656"/>
      <c r="I172" s="239"/>
      <c r="J172" s="241"/>
      <c r="K172" s="241"/>
      <c r="L172" s="241"/>
      <c r="M172" s="241"/>
      <c r="N172" s="238"/>
      <c r="O172" s="238"/>
      <c r="P172" s="238"/>
      <c r="Q172" s="217"/>
    </row>
    <row r="173" spans="1:17" ht="12.75" customHeight="1">
      <c r="A173" s="200"/>
      <c r="B173" s="203"/>
      <c r="C173" s="654" t="s">
        <v>467</v>
      </c>
      <c r="D173" s="655"/>
      <c r="E173" s="655"/>
      <c r="F173" s="655"/>
      <c r="G173" s="655"/>
      <c r="H173" s="656"/>
      <c r="I173" s="239"/>
      <c r="J173" s="241"/>
      <c r="K173" s="241"/>
      <c r="L173" s="241"/>
      <c r="M173" s="241"/>
      <c r="N173" s="238">
        <f>IF(O173=0,IF(I173="NA",P173,O173),0)</f>
        <v>0</v>
      </c>
      <c r="O173" s="238">
        <f>(SUM(I173:M174)/100)*P173</f>
        <v>0</v>
      </c>
      <c r="P173" s="238">
        <v>3</v>
      </c>
      <c r="Q173" s="217"/>
    </row>
    <row r="174" spans="1:17" ht="12.75" customHeight="1">
      <c r="A174" s="200"/>
      <c r="B174" s="203"/>
      <c r="C174" s="654"/>
      <c r="D174" s="655"/>
      <c r="E174" s="655"/>
      <c r="F174" s="655"/>
      <c r="G174" s="655"/>
      <c r="H174" s="656"/>
      <c r="I174" s="239"/>
      <c r="J174" s="241"/>
      <c r="K174" s="241"/>
      <c r="L174" s="241"/>
      <c r="M174" s="241"/>
      <c r="N174" s="238"/>
      <c r="O174" s="238"/>
      <c r="P174" s="238"/>
      <c r="Q174" s="217"/>
    </row>
    <row r="175" spans="1:17" ht="12.75" customHeight="1">
      <c r="A175" s="200"/>
      <c r="B175" s="203"/>
      <c r="C175" s="357" t="s">
        <v>4</v>
      </c>
      <c r="D175" s="655"/>
      <c r="E175" s="655"/>
      <c r="F175" s="655"/>
      <c r="G175" s="655"/>
      <c r="H175" s="656"/>
      <c r="I175" s="239"/>
      <c r="J175" s="241"/>
      <c r="K175" s="241"/>
      <c r="L175" s="241"/>
      <c r="M175" s="241"/>
      <c r="N175" s="238">
        <f>IF(O175=0,IF(I175="NA",P175,O175),0)</f>
        <v>0</v>
      </c>
      <c r="O175" s="238">
        <f>(SUM(I175:M176)/100)*P175</f>
        <v>0</v>
      </c>
      <c r="P175" s="238">
        <v>4</v>
      </c>
      <c r="Q175" s="217"/>
    </row>
    <row r="176" spans="1:17" ht="12.75" customHeight="1">
      <c r="A176" s="200"/>
      <c r="B176" s="203"/>
      <c r="C176" s="654"/>
      <c r="D176" s="655"/>
      <c r="E176" s="655"/>
      <c r="F176" s="655"/>
      <c r="G176" s="655"/>
      <c r="H176" s="656"/>
      <c r="I176" s="239"/>
      <c r="J176" s="241"/>
      <c r="K176" s="241"/>
      <c r="L176" s="241"/>
      <c r="M176" s="241"/>
      <c r="N176" s="238"/>
      <c r="O176" s="238"/>
      <c r="P176" s="238"/>
      <c r="Q176" s="217"/>
    </row>
    <row r="177" spans="1:17" ht="13.5" customHeight="1">
      <c r="A177" s="200"/>
      <c r="B177" s="203"/>
      <c r="C177" s="654" t="s">
        <v>311</v>
      </c>
      <c r="D177" s="655"/>
      <c r="E177" s="655"/>
      <c r="F177" s="655"/>
      <c r="G177" s="655"/>
      <c r="H177" s="656"/>
      <c r="I177" s="239"/>
      <c r="J177" s="241"/>
      <c r="K177" s="241"/>
      <c r="L177" s="241"/>
      <c r="M177" s="241"/>
      <c r="N177" s="238">
        <f>IF(O177=0,IF(I177="NA",P177,O177),0)</f>
        <v>0</v>
      </c>
      <c r="O177" s="238">
        <f>(SUM(I177:M178)/100)*P177</f>
        <v>0</v>
      </c>
      <c r="P177" s="238">
        <v>3</v>
      </c>
      <c r="Q177" s="217"/>
    </row>
    <row r="178" spans="1:17" ht="13.5" customHeight="1">
      <c r="A178" s="200"/>
      <c r="B178" s="203"/>
      <c r="C178" s="654"/>
      <c r="D178" s="655"/>
      <c r="E178" s="655"/>
      <c r="F178" s="655"/>
      <c r="G178" s="655"/>
      <c r="H178" s="656"/>
      <c r="I178" s="239"/>
      <c r="J178" s="241"/>
      <c r="K178" s="241"/>
      <c r="L178" s="241"/>
      <c r="M178" s="241"/>
      <c r="N178" s="238"/>
      <c r="O178" s="238"/>
      <c r="P178" s="238"/>
      <c r="Q178" s="217"/>
    </row>
    <row r="179" spans="1:17" ht="13.5" customHeight="1">
      <c r="A179" s="200"/>
      <c r="B179" s="203"/>
      <c r="C179" s="654" t="s">
        <v>312</v>
      </c>
      <c r="D179" s="655"/>
      <c r="E179" s="655"/>
      <c r="F179" s="655"/>
      <c r="G179" s="655"/>
      <c r="H179" s="656"/>
      <c r="I179" s="239"/>
      <c r="J179" s="241"/>
      <c r="K179" s="241"/>
      <c r="L179" s="241"/>
      <c r="M179" s="241"/>
      <c r="N179" s="238">
        <f>IF(O179=0,IF(I179="NA",P179,O179),0)</f>
        <v>0</v>
      </c>
      <c r="O179" s="238">
        <f>(SUM(I179:M180)/100)*P179</f>
        <v>0</v>
      </c>
      <c r="P179" s="238">
        <v>3</v>
      </c>
      <c r="Q179" s="217"/>
    </row>
    <row r="180" spans="1:17" ht="13.5" customHeight="1">
      <c r="A180" s="200"/>
      <c r="B180" s="203"/>
      <c r="C180" s="654"/>
      <c r="D180" s="655"/>
      <c r="E180" s="655"/>
      <c r="F180" s="655"/>
      <c r="G180" s="655"/>
      <c r="H180" s="656"/>
      <c r="I180" s="239"/>
      <c r="J180" s="241"/>
      <c r="K180" s="241"/>
      <c r="L180" s="241"/>
      <c r="M180" s="241"/>
      <c r="N180" s="238"/>
      <c r="O180" s="238"/>
      <c r="P180" s="238"/>
      <c r="Q180" s="217"/>
    </row>
    <row r="181" spans="1:17" ht="12.75" customHeight="1">
      <c r="A181" s="200"/>
      <c r="B181" s="203"/>
      <c r="C181" s="654" t="s">
        <v>123</v>
      </c>
      <c r="D181" s="655"/>
      <c r="E181" s="655"/>
      <c r="F181" s="655"/>
      <c r="G181" s="655"/>
      <c r="H181" s="656"/>
      <c r="I181" s="239"/>
      <c r="J181" s="241"/>
      <c r="K181" s="241"/>
      <c r="L181" s="241"/>
      <c r="M181" s="241"/>
      <c r="N181" s="238">
        <f>IF(O181=0,IF(I181="NA",P181,O181),0)</f>
        <v>0</v>
      </c>
      <c r="O181" s="238">
        <f>(SUM(I181:M182)/100)*P181</f>
        <v>0</v>
      </c>
      <c r="P181" s="238">
        <v>4</v>
      </c>
      <c r="Q181" s="217"/>
    </row>
    <row r="182" spans="1:17" ht="12.75" customHeight="1">
      <c r="A182" s="200"/>
      <c r="B182" s="203"/>
      <c r="C182" s="654"/>
      <c r="D182" s="655"/>
      <c r="E182" s="655"/>
      <c r="F182" s="655"/>
      <c r="G182" s="655"/>
      <c r="H182" s="656"/>
      <c r="I182" s="239"/>
      <c r="J182" s="241"/>
      <c r="K182" s="241"/>
      <c r="L182" s="241"/>
      <c r="M182" s="241"/>
      <c r="N182" s="238"/>
      <c r="O182" s="238"/>
      <c r="P182" s="238"/>
      <c r="Q182" s="217"/>
    </row>
    <row r="183" spans="1:17" ht="12.75" customHeight="1">
      <c r="A183" s="200"/>
      <c r="B183" s="203"/>
      <c r="C183" s="414" t="s">
        <v>313</v>
      </c>
      <c r="D183" s="415"/>
      <c r="E183" s="415"/>
      <c r="F183" s="415"/>
      <c r="G183" s="415"/>
      <c r="H183" s="656"/>
      <c r="I183" s="239"/>
      <c r="J183" s="241"/>
      <c r="K183" s="241"/>
      <c r="L183" s="241"/>
      <c r="M183" s="241"/>
      <c r="N183" s="238">
        <f>IF(O183=0,IF(I183="NA",P183,O183),0)</f>
        <v>0</v>
      </c>
      <c r="O183" s="238">
        <f>(SUM(I183:M184)/100)*P183</f>
        <v>0</v>
      </c>
      <c r="P183" s="238">
        <v>4</v>
      </c>
      <c r="Q183" s="217"/>
    </row>
    <row r="184" spans="1:17" ht="12.75" customHeight="1">
      <c r="A184" s="201"/>
      <c r="B184" s="204"/>
      <c r="C184" s="414"/>
      <c r="D184" s="415"/>
      <c r="E184" s="415"/>
      <c r="F184" s="415"/>
      <c r="G184" s="415"/>
      <c r="H184" s="656"/>
      <c r="I184" s="239"/>
      <c r="J184" s="241"/>
      <c r="K184" s="241"/>
      <c r="L184" s="241"/>
      <c r="M184" s="241"/>
      <c r="N184" s="238"/>
      <c r="O184" s="238"/>
      <c r="P184" s="238"/>
      <c r="Q184" s="217"/>
    </row>
    <row r="185" spans="1:17" ht="12.75" customHeight="1">
      <c r="A185" s="199" t="s">
        <v>124</v>
      </c>
      <c r="B185" s="202" t="s">
        <v>125</v>
      </c>
      <c r="C185" s="645" t="s">
        <v>314</v>
      </c>
      <c r="D185" s="646"/>
      <c r="E185" s="646"/>
      <c r="F185" s="646"/>
      <c r="G185" s="647"/>
      <c r="H185" s="111"/>
      <c r="I185" s="239"/>
      <c r="J185" s="241"/>
      <c r="K185" s="241"/>
      <c r="L185" s="241"/>
      <c r="M185" s="241"/>
      <c r="N185" s="238">
        <f>IF(O185=0,IF(I185="NA",P185,O185),0)</f>
        <v>0</v>
      </c>
      <c r="O185" s="238">
        <f>(SUM(I185:M187)/100)*P185</f>
        <v>0</v>
      </c>
      <c r="P185" s="238">
        <v>4</v>
      </c>
      <c r="Q185" s="217"/>
    </row>
    <row r="186" spans="1:17">
      <c r="A186" s="200"/>
      <c r="B186" s="203"/>
      <c r="C186" s="651"/>
      <c r="D186" s="652"/>
      <c r="E186" s="652"/>
      <c r="F186" s="652"/>
      <c r="G186" s="653"/>
      <c r="H186" s="111"/>
      <c r="I186" s="239"/>
      <c r="J186" s="241"/>
      <c r="K186" s="241"/>
      <c r="L186" s="241"/>
      <c r="M186" s="241"/>
      <c r="N186" s="238"/>
      <c r="O186" s="238"/>
      <c r="P186" s="238"/>
      <c r="Q186" s="217"/>
    </row>
    <row r="187" spans="1:17">
      <c r="A187" s="200"/>
      <c r="B187" s="203"/>
      <c r="C187" s="648"/>
      <c r="D187" s="649"/>
      <c r="E187" s="649"/>
      <c r="F187" s="649"/>
      <c r="G187" s="650"/>
      <c r="H187" s="111"/>
      <c r="I187" s="239"/>
      <c r="J187" s="241"/>
      <c r="K187" s="241"/>
      <c r="L187" s="241"/>
      <c r="M187" s="241"/>
      <c r="N187" s="238"/>
      <c r="O187" s="238"/>
      <c r="P187" s="238"/>
      <c r="Q187" s="217"/>
    </row>
    <row r="188" spans="1:17">
      <c r="A188" s="200"/>
      <c r="B188" s="203"/>
      <c r="C188" s="645" t="s">
        <v>5</v>
      </c>
      <c r="D188" s="646"/>
      <c r="E188" s="646"/>
      <c r="F188" s="646"/>
      <c r="G188" s="647"/>
      <c r="H188" s="111"/>
      <c r="I188" s="239"/>
      <c r="J188" s="241"/>
      <c r="K188" s="241"/>
      <c r="L188" s="241"/>
      <c r="M188" s="241"/>
      <c r="N188" s="238">
        <f>IF(O189=0,IF(I189="NA",P189,O189),0)</f>
        <v>0</v>
      </c>
      <c r="O188" s="238">
        <f>(SUM(I188:M189)/100)*P188</f>
        <v>0</v>
      </c>
      <c r="P188" s="238">
        <v>4</v>
      </c>
      <c r="Q188" s="217"/>
    </row>
    <row r="189" spans="1:17">
      <c r="A189" s="200"/>
      <c r="B189" s="203"/>
      <c r="C189" s="648"/>
      <c r="D189" s="649"/>
      <c r="E189" s="649"/>
      <c r="F189" s="649"/>
      <c r="G189" s="650"/>
      <c r="H189" s="111"/>
      <c r="I189" s="239"/>
      <c r="J189" s="241"/>
      <c r="K189" s="241"/>
      <c r="L189" s="241"/>
      <c r="M189" s="241"/>
      <c r="N189" s="238"/>
      <c r="O189" s="238"/>
      <c r="P189" s="238"/>
      <c r="Q189" s="217"/>
    </row>
    <row r="190" spans="1:17">
      <c r="A190" s="200"/>
      <c r="B190" s="203"/>
      <c r="C190" s="645" t="s">
        <v>6</v>
      </c>
      <c r="D190" s="646"/>
      <c r="E190" s="646"/>
      <c r="F190" s="646"/>
      <c r="G190" s="647"/>
      <c r="H190" s="111"/>
      <c r="I190" s="239"/>
      <c r="J190" s="241"/>
      <c r="K190" s="241"/>
      <c r="L190" s="241"/>
      <c r="M190" s="241"/>
      <c r="N190" s="238">
        <f>IF(O191=0,IF(I191="NA",P191,O191),0)</f>
        <v>0</v>
      </c>
      <c r="O190" s="238">
        <f>(SUM(I190:M191)/100)*P190</f>
        <v>0</v>
      </c>
      <c r="P190" s="238">
        <v>4</v>
      </c>
      <c r="Q190" s="217"/>
    </row>
    <row r="191" spans="1:17">
      <c r="A191" s="201"/>
      <c r="B191" s="204"/>
      <c r="C191" s="648"/>
      <c r="D191" s="649"/>
      <c r="E191" s="649"/>
      <c r="F191" s="649"/>
      <c r="G191" s="650"/>
      <c r="H191" s="111"/>
      <c r="I191" s="239"/>
      <c r="J191" s="241"/>
      <c r="K191" s="241"/>
      <c r="L191" s="241"/>
      <c r="M191" s="241"/>
      <c r="N191" s="238"/>
      <c r="O191" s="238"/>
      <c r="P191" s="238"/>
      <c r="Q191" s="217"/>
    </row>
    <row r="192" spans="1:17" ht="15" customHeight="1">
      <c r="A192" s="199"/>
      <c r="B192" s="202" t="s">
        <v>126</v>
      </c>
      <c r="C192" s="457" t="s">
        <v>7</v>
      </c>
      <c r="D192" s="458"/>
      <c r="E192" s="458"/>
      <c r="F192" s="458"/>
      <c r="G192" s="458"/>
      <c r="H192" s="112"/>
      <c r="I192" s="239"/>
      <c r="J192" s="241"/>
      <c r="K192" s="241"/>
      <c r="L192" s="241"/>
      <c r="M192" s="241"/>
      <c r="N192" s="238">
        <f>IF(O192=0,IF(I192="NA",P192,O192),0)</f>
        <v>0</v>
      </c>
      <c r="O192" s="238">
        <f>(SUM(I192:M193)/100)*P192</f>
        <v>0</v>
      </c>
      <c r="P192" s="238">
        <v>4</v>
      </c>
      <c r="Q192" s="217"/>
    </row>
    <row r="193" spans="1:17" ht="15" customHeight="1">
      <c r="A193" s="201"/>
      <c r="B193" s="204"/>
      <c r="C193" s="457"/>
      <c r="D193" s="458"/>
      <c r="E193" s="458"/>
      <c r="F193" s="458"/>
      <c r="G193" s="458"/>
      <c r="H193" s="112"/>
      <c r="I193" s="239"/>
      <c r="J193" s="241"/>
      <c r="K193" s="241"/>
      <c r="L193" s="241"/>
      <c r="M193" s="241"/>
      <c r="N193" s="238"/>
      <c r="O193" s="238"/>
      <c r="P193" s="238"/>
      <c r="Q193" s="217"/>
    </row>
    <row r="194" spans="1:17" ht="15" customHeight="1">
      <c r="A194" s="199">
        <v>3.55</v>
      </c>
      <c r="B194" s="202"/>
      <c r="C194" s="240" t="s">
        <v>127</v>
      </c>
      <c r="D194" s="232"/>
      <c r="E194" s="232"/>
      <c r="F194" s="232"/>
      <c r="G194" s="232"/>
      <c r="H194" s="233"/>
      <c r="I194" s="239"/>
      <c r="J194" s="241"/>
      <c r="K194" s="241"/>
      <c r="L194" s="241"/>
      <c r="M194" s="241"/>
      <c r="N194" s="238">
        <f>IF(O194=0,IF(I194="NA",P194,O194),0)</f>
        <v>0</v>
      </c>
      <c r="O194" s="238">
        <f>(SUM(I194:M195)/100)*P194</f>
        <v>0</v>
      </c>
      <c r="P194" s="238">
        <v>4</v>
      </c>
      <c r="Q194" s="217"/>
    </row>
    <row r="195" spans="1:17" ht="15" customHeight="1">
      <c r="A195" s="201"/>
      <c r="B195" s="204"/>
      <c r="C195" s="240"/>
      <c r="D195" s="232"/>
      <c r="E195" s="232"/>
      <c r="F195" s="232"/>
      <c r="G195" s="232"/>
      <c r="H195" s="233"/>
      <c r="I195" s="239"/>
      <c r="J195" s="241"/>
      <c r="K195" s="241"/>
      <c r="L195" s="241"/>
      <c r="M195" s="241"/>
      <c r="N195" s="238"/>
      <c r="O195" s="238"/>
      <c r="P195" s="238"/>
      <c r="Q195" s="217"/>
    </row>
    <row r="196" spans="1:17" ht="12.75" customHeight="1">
      <c r="A196" s="199">
        <v>3.23</v>
      </c>
      <c r="B196" s="202" t="s">
        <v>128</v>
      </c>
      <c r="C196" s="642" t="s">
        <v>315</v>
      </c>
      <c r="D196" s="232"/>
      <c r="E196" s="232"/>
      <c r="F196" s="232"/>
      <c r="G196" s="232"/>
      <c r="H196" s="233"/>
      <c r="I196" s="549"/>
      <c r="J196" s="241"/>
      <c r="K196" s="241"/>
      <c r="L196" s="241"/>
      <c r="M196" s="241"/>
      <c r="N196" s="238">
        <f>IF(O196=0,IF(I196="NA",P196,O196),0)</f>
        <v>0</v>
      </c>
      <c r="O196" s="238">
        <f>(SUM(I196:M197)/100)*P196</f>
        <v>0</v>
      </c>
      <c r="P196" s="238">
        <v>4</v>
      </c>
      <c r="Q196" s="217"/>
    </row>
    <row r="197" spans="1:17" ht="12.75" customHeight="1" thickBot="1">
      <c r="A197" s="212"/>
      <c r="B197" s="214"/>
      <c r="C197" s="484"/>
      <c r="D197" s="485"/>
      <c r="E197" s="485"/>
      <c r="F197" s="485"/>
      <c r="G197" s="485"/>
      <c r="H197" s="486"/>
      <c r="I197" s="309"/>
      <c r="J197" s="249"/>
      <c r="K197" s="249"/>
      <c r="L197" s="249"/>
      <c r="M197" s="249"/>
      <c r="N197" s="258"/>
      <c r="O197" s="258"/>
      <c r="P197" s="258"/>
      <c r="Q197" s="339"/>
    </row>
    <row r="198" spans="1:17" s="17" customFormat="1" ht="12.75" customHeight="1">
      <c r="A198" s="12"/>
      <c r="B198" s="12"/>
      <c r="C198" s="12"/>
      <c r="D198" s="12"/>
      <c r="E198" s="12"/>
      <c r="F198" s="12"/>
      <c r="G198" s="12"/>
      <c r="H198" s="12"/>
      <c r="I198" s="4"/>
      <c r="J198" s="4"/>
      <c r="K198" s="4"/>
      <c r="L198" s="4"/>
      <c r="M198" s="4"/>
      <c r="N198" s="4"/>
      <c r="O198" s="4"/>
      <c r="P198" s="4"/>
      <c r="Q198" s="4"/>
    </row>
    <row r="199" spans="1:17" s="17" customFormat="1" ht="12.75" customHeight="1">
      <c r="A199" s="12"/>
      <c r="B199" s="12"/>
      <c r="C199" s="12"/>
      <c r="D199" s="12"/>
      <c r="E199" s="12"/>
      <c r="F199" s="12"/>
      <c r="G199" s="12"/>
      <c r="H199" s="12"/>
      <c r="I199" s="4"/>
      <c r="J199" s="4"/>
      <c r="K199" s="4"/>
      <c r="L199" s="4"/>
      <c r="M199" s="4"/>
      <c r="N199" s="4"/>
      <c r="O199" s="4"/>
      <c r="P199" s="4"/>
      <c r="Q199" s="4"/>
    </row>
    <row r="200" spans="1:17" s="17" customFormat="1" ht="12.75" customHeight="1">
      <c r="A200" s="12"/>
      <c r="B200" s="12"/>
      <c r="C200" s="12"/>
      <c r="D200" s="12"/>
      <c r="E200" s="12"/>
      <c r="F200" s="12"/>
      <c r="G200" s="12"/>
      <c r="H200" s="12"/>
      <c r="I200" s="4"/>
      <c r="J200" s="4"/>
      <c r="K200" s="4"/>
      <c r="L200" s="4"/>
      <c r="M200" s="4"/>
      <c r="N200" s="4"/>
      <c r="O200" s="4"/>
      <c r="P200" s="4"/>
      <c r="Q200" s="4"/>
    </row>
    <row r="201" spans="1:17" s="17" customFormat="1" ht="12.75" customHeight="1">
      <c r="A201" s="12"/>
      <c r="B201" s="12"/>
      <c r="C201" s="12"/>
      <c r="D201" s="12"/>
      <c r="E201" s="12"/>
      <c r="F201" s="12"/>
      <c r="G201" s="12"/>
      <c r="H201" s="12"/>
      <c r="I201" s="4"/>
      <c r="J201" s="4"/>
      <c r="K201" s="4"/>
      <c r="L201" s="4"/>
      <c r="M201" s="4"/>
      <c r="N201" s="4"/>
      <c r="O201" s="4"/>
      <c r="P201" s="4"/>
      <c r="Q201" s="4"/>
    </row>
    <row r="202" spans="1:17" s="17" customFormat="1" ht="12.75" customHeight="1">
      <c r="A202" s="12"/>
      <c r="B202" s="12"/>
      <c r="C202" s="12"/>
      <c r="D202" s="12"/>
      <c r="E202" s="12"/>
      <c r="F202" s="12"/>
      <c r="G202" s="12"/>
      <c r="H202" s="12"/>
      <c r="I202" s="4"/>
      <c r="J202" s="4"/>
      <c r="K202" s="4"/>
      <c r="L202" s="4"/>
      <c r="M202" s="4"/>
      <c r="N202" s="4"/>
      <c r="O202" s="4"/>
      <c r="P202" s="4"/>
      <c r="Q202" s="4"/>
    </row>
    <row r="203" spans="1:17" s="17" customFormat="1" ht="12.75" customHeight="1">
      <c r="A203" s="12"/>
      <c r="B203" s="12"/>
      <c r="C203" s="12"/>
      <c r="D203" s="12"/>
      <c r="E203" s="12"/>
      <c r="F203" s="12"/>
      <c r="G203" s="12"/>
      <c r="H203" s="12"/>
      <c r="I203" s="4"/>
      <c r="J203" s="4"/>
      <c r="K203" s="4"/>
      <c r="L203" s="4"/>
      <c r="M203" s="4"/>
      <c r="N203" s="4"/>
      <c r="O203" s="4"/>
      <c r="P203" s="4"/>
      <c r="Q203" s="4"/>
    </row>
    <row r="204" spans="1:17" s="17" customFormat="1" ht="12.75" customHeight="1">
      <c r="A204" s="12"/>
      <c r="B204" s="12"/>
      <c r="C204" s="12"/>
      <c r="D204" s="12"/>
      <c r="E204" s="12"/>
      <c r="F204" s="12"/>
      <c r="G204" s="12"/>
      <c r="H204" s="12"/>
      <c r="I204" s="4"/>
      <c r="J204" s="4"/>
      <c r="K204" s="4"/>
      <c r="L204" s="4"/>
      <c r="M204" s="4"/>
      <c r="N204" s="4"/>
      <c r="O204" s="4"/>
      <c r="P204" s="4"/>
      <c r="Q204" s="4"/>
    </row>
    <row r="205" spans="1:17" s="17" customFormat="1" ht="12.75" customHeight="1">
      <c r="A205" s="12"/>
      <c r="B205" s="12"/>
      <c r="C205" s="12"/>
      <c r="D205" s="12"/>
      <c r="E205" s="12"/>
      <c r="F205" s="12"/>
      <c r="G205" s="12"/>
      <c r="H205" s="12"/>
      <c r="I205" s="4"/>
      <c r="J205" s="4"/>
      <c r="K205" s="4"/>
      <c r="L205" s="4"/>
      <c r="M205" s="4"/>
      <c r="N205" s="4"/>
      <c r="O205" s="4"/>
      <c r="P205" s="4"/>
      <c r="Q205" s="4"/>
    </row>
    <row r="206" spans="1:17" s="17" customFormat="1" ht="12.75" customHeight="1" thickBot="1">
      <c r="A206" s="12"/>
      <c r="B206" s="12"/>
      <c r="C206" s="12"/>
      <c r="D206" s="12"/>
      <c r="E206" s="12"/>
      <c r="F206" s="12"/>
      <c r="G206" s="12"/>
      <c r="H206" s="12"/>
      <c r="I206" s="4"/>
      <c r="J206" s="4"/>
      <c r="K206" s="4"/>
      <c r="L206" s="4"/>
      <c r="M206" s="4"/>
      <c r="N206" s="4"/>
      <c r="O206" s="4"/>
      <c r="P206" s="4"/>
      <c r="Q206" s="4"/>
    </row>
    <row r="207" spans="1:17" ht="20.100000000000001" customHeight="1">
      <c r="A207" s="279" t="s">
        <v>298</v>
      </c>
      <c r="B207" s="280"/>
      <c r="C207" s="225" t="s">
        <v>104</v>
      </c>
      <c r="D207" s="226"/>
      <c r="E207" s="226"/>
      <c r="F207" s="226"/>
      <c r="G207" s="227"/>
      <c r="H207" s="28"/>
      <c r="I207" s="225" t="s">
        <v>214</v>
      </c>
      <c r="J207" s="264"/>
      <c r="K207" s="264"/>
      <c r="L207" s="226"/>
      <c r="M207" s="227"/>
      <c r="N207" s="310" t="s">
        <v>321</v>
      </c>
      <c r="O207" s="300" t="s">
        <v>222</v>
      </c>
      <c r="P207" s="300" t="s">
        <v>478</v>
      </c>
      <c r="Q207" s="300" t="s">
        <v>223</v>
      </c>
    </row>
    <row r="208" spans="1:17" ht="20.100000000000001" customHeight="1">
      <c r="A208" s="281"/>
      <c r="B208" s="282"/>
      <c r="C208" s="183"/>
      <c r="D208" s="228"/>
      <c r="E208" s="228"/>
      <c r="F208" s="228"/>
      <c r="G208" s="185"/>
      <c r="H208" s="29"/>
      <c r="I208" s="183"/>
      <c r="J208" s="257"/>
      <c r="K208" s="257"/>
      <c r="L208" s="228"/>
      <c r="M208" s="185"/>
      <c r="N208" s="311"/>
      <c r="O208" s="301"/>
      <c r="P208" s="301"/>
      <c r="Q208" s="301"/>
    </row>
    <row r="209" spans="1:17" ht="20.100000000000001" customHeight="1">
      <c r="A209" s="283"/>
      <c r="B209" s="284"/>
      <c r="C209" s="183"/>
      <c r="D209" s="228"/>
      <c r="E209" s="228"/>
      <c r="F209" s="228"/>
      <c r="G209" s="185"/>
      <c r="H209" s="29"/>
      <c r="I209" s="183"/>
      <c r="J209" s="257"/>
      <c r="K209" s="257"/>
      <c r="L209" s="228"/>
      <c r="M209" s="185"/>
      <c r="N209" s="311"/>
      <c r="O209" s="301"/>
      <c r="P209" s="301"/>
      <c r="Q209" s="301"/>
    </row>
    <row r="210" spans="1:17" ht="12.75" customHeight="1">
      <c r="A210" s="183" t="s">
        <v>210</v>
      </c>
      <c r="B210" s="185" t="s">
        <v>211</v>
      </c>
      <c r="C210" s="218" t="s">
        <v>183</v>
      </c>
      <c r="D210" s="219"/>
      <c r="E210" s="219"/>
      <c r="F210" s="219"/>
      <c r="G210" s="220"/>
      <c r="H210" s="29"/>
      <c r="I210" s="183" t="s">
        <v>301</v>
      </c>
      <c r="J210" s="257"/>
      <c r="K210" s="257"/>
      <c r="L210" s="228"/>
      <c r="M210" s="185"/>
      <c r="N210" s="311"/>
      <c r="O210" s="301"/>
      <c r="P210" s="301"/>
      <c r="Q210" s="301"/>
    </row>
    <row r="211" spans="1:17">
      <c r="A211" s="183"/>
      <c r="B211" s="185"/>
      <c r="C211" s="189"/>
      <c r="D211" s="221"/>
      <c r="E211" s="221"/>
      <c r="F211" s="221"/>
      <c r="G211" s="190"/>
      <c r="H211" s="29"/>
      <c r="I211" s="183"/>
      <c r="J211" s="257"/>
      <c r="K211" s="257"/>
      <c r="L211" s="228"/>
      <c r="M211" s="185"/>
      <c r="N211" s="311"/>
      <c r="O211" s="301"/>
      <c r="P211" s="301"/>
      <c r="Q211" s="301"/>
    </row>
    <row r="212" spans="1:17" ht="13.5" thickBot="1">
      <c r="A212" s="184"/>
      <c r="B212" s="186"/>
      <c r="C212" s="222"/>
      <c r="D212" s="223"/>
      <c r="E212" s="223"/>
      <c r="F212" s="223"/>
      <c r="G212" s="224"/>
      <c r="H212" s="30"/>
      <c r="I212" s="20">
        <v>0</v>
      </c>
      <c r="J212" s="73">
        <v>25</v>
      </c>
      <c r="K212" s="73">
        <v>50</v>
      </c>
      <c r="L212" s="21">
        <v>75</v>
      </c>
      <c r="M212" s="22">
        <v>100</v>
      </c>
      <c r="N212" s="311"/>
      <c r="O212" s="302"/>
      <c r="P212" s="302"/>
      <c r="Q212" s="302"/>
    </row>
    <row r="213" spans="1:17">
      <c r="A213" s="211">
        <v>3.01</v>
      </c>
      <c r="B213" s="213">
        <v>42</v>
      </c>
      <c r="C213" s="599" t="s">
        <v>8</v>
      </c>
      <c r="D213" s="410"/>
      <c r="E213" s="410"/>
      <c r="F213" s="410"/>
      <c r="G213" s="410"/>
      <c r="H213" s="411"/>
      <c r="I213" s="372"/>
      <c r="J213" s="256"/>
      <c r="K213" s="256"/>
      <c r="L213" s="256"/>
      <c r="M213" s="256"/>
      <c r="N213" s="256"/>
      <c r="O213" s="256"/>
      <c r="P213" s="256"/>
      <c r="Q213" s="363">
        <v>80</v>
      </c>
    </row>
    <row r="214" spans="1:17">
      <c r="A214" s="200"/>
      <c r="B214" s="203"/>
      <c r="C214" s="421"/>
      <c r="D214" s="385"/>
      <c r="E214" s="385"/>
      <c r="F214" s="385"/>
      <c r="G214" s="385"/>
      <c r="H214" s="386"/>
      <c r="I214" s="216"/>
      <c r="J214" s="238"/>
      <c r="K214" s="238"/>
      <c r="L214" s="238"/>
      <c r="M214" s="238"/>
      <c r="N214" s="238"/>
      <c r="O214" s="238"/>
      <c r="P214" s="238"/>
      <c r="Q214" s="348"/>
    </row>
    <row r="215" spans="1:17">
      <c r="A215" s="200"/>
      <c r="B215" s="203"/>
      <c r="C215" s="193" t="s">
        <v>9</v>
      </c>
      <c r="D215" s="194"/>
      <c r="E215" s="194"/>
      <c r="F215" s="194"/>
      <c r="G215" s="194"/>
      <c r="H215" s="195"/>
      <c r="I215" s="239"/>
      <c r="J215" s="241"/>
      <c r="K215" s="241"/>
      <c r="L215" s="241"/>
      <c r="M215" s="241"/>
      <c r="N215" s="238">
        <v>0</v>
      </c>
      <c r="O215" s="238">
        <f>(SUM(I215:M216)/100)*P215</f>
        <v>0</v>
      </c>
      <c r="P215" s="238">
        <v>10</v>
      </c>
      <c r="Q215" s="641"/>
    </row>
    <row r="216" spans="1:17">
      <c r="A216" s="201"/>
      <c r="B216" s="204"/>
      <c r="C216" s="193"/>
      <c r="D216" s="194"/>
      <c r="E216" s="194"/>
      <c r="F216" s="194"/>
      <c r="G216" s="194"/>
      <c r="H216" s="195"/>
      <c r="I216" s="239"/>
      <c r="J216" s="241"/>
      <c r="K216" s="241"/>
      <c r="L216" s="241"/>
      <c r="M216" s="241"/>
      <c r="N216" s="238"/>
      <c r="O216" s="238"/>
      <c r="P216" s="238"/>
      <c r="Q216" s="641"/>
    </row>
    <row r="217" spans="1:17">
      <c r="A217" s="216">
        <v>3.02</v>
      </c>
      <c r="B217" s="217" t="s">
        <v>184</v>
      </c>
      <c r="C217" s="240" t="s">
        <v>316</v>
      </c>
      <c r="D217" s="232"/>
      <c r="E217" s="232"/>
      <c r="F217" s="232"/>
      <c r="G217" s="232"/>
      <c r="H217" s="233"/>
      <c r="I217" s="239"/>
      <c r="J217" s="241"/>
      <c r="K217" s="241"/>
      <c r="L217" s="241"/>
      <c r="M217" s="241"/>
      <c r="N217" s="238">
        <f t="shared" ref="N217:N223" si="5">IF(O217=0,IF(I217="NA",P217,O217),0)</f>
        <v>0</v>
      </c>
      <c r="O217" s="238">
        <f>(SUM(I217:M218)/100)*P217</f>
        <v>0</v>
      </c>
      <c r="P217" s="238">
        <v>14</v>
      </c>
      <c r="Q217" s="641"/>
    </row>
    <row r="218" spans="1:17">
      <c r="A218" s="216"/>
      <c r="B218" s="217"/>
      <c r="C218" s="240"/>
      <c r="D218" s="232"/>
      <c r="E218" s="232"/>
      <c r="F218" s="232"/>
      <c r="G218" s="232"/>
      <c r="H218" s="233"/>
      <c r="I218" s="239"/>
      <c r="J218" s="241"/>
      <c r="K218" s="241"/>
      <c r="L218" s="241"/>
      <c r="M218" s="241"/>
      <c r="N218" s="238"/>
      <c r="O218" s="238"/>
      <c r="P218" s="238"/>
      <c r="Q218" s="641"/>
    </row>
    <row r="219" spans="1:17">
      <c r="A219" s="199">
        <v>3.04</v>
      </c>
      <c r="B219" s="202">
        <v>48</v>
      </c>
      <c r="C219" s="240" t="s">
        <v>317</v>
      </c>
      <c r="D219" s="232"/>
      <c r="E219" s="232"/>
      <c r="F219" s="232"/>
      <c r="G219" s="232"/>
      <c r="H219" s="233"/>
      <c r="I219" s="239"/>
      <c r="J219" s="241"/>
      <c r="K219" s="241"/>
      <c r="L219" s="241"/>
      <c r="M219" s="241"/>
      <c r="N219" s="238">
        <f t="shared" si="5"/>
        <v>0</v>
      </c>
      <c r="O219" s="238">
        <f>(SUM(I219:M220)/100)*P219</f>
        <v>0</v>
      </c>
      <c r="P219" s="238">
        <v>14</v>
      </c>
      <c r="Q219" s="641"/>
    </row>
    <row r="220" spans="1:17">
      <c r="A220" s="200"/>
      <c r="B220" s="203"/>
      <c r="C220" s="240"/>
      <c r="D220" s="232"/>
      <c r="E220" s="232"/>
      <c r="F220" s="232"/>
      <c r="G220" s="232"/>
      <c r="H220" s="233"/>
      <c r="I220" s="239"/>
      <c r="J220" s="241"/>
      <c r="K220" s="241"/>
      <c r="L220" s="241"/>
      <c r="M220" s="241"/>
      <c r="N220" s="238"/>
      <c r="O220" s="238"/>
      <c r="P220" s="238"/>
      <c r="Q220" s="641"/>
    </row>
    <row r="221" spans="1:17">
      <c r="A221" s="200"/>
      <c r="B221" s="203"/>
      <c r="C221" s="240" t="s">
        <v>134</v>
      </c>
      <c r="D221" s="232"/>
      <c r="E221" s="232"/>
      <c r="F221" s="232"/>
      <c r="G221" s="232"/>
      <c r="H221" s="233"/>
      <c r="I221" s="239"/>
      <c r="J221" s="241"/>
      <c r="K221" s="241"/>
      <c r="L221" s="241"/>
      <c r="M221" s="241"/>
      <c r="N221" s="238">
        <f t="shared" si="5"/>
        <v>0</v>
      </c>
      <c r="O221" s="238">
        <f>(SUM(I221:M222)/100)*P221</f>
        <v>0</v>
      </c>
      <c r="P221" s="238">
        <v>14</v>
      </c>
      <c r="Q221" s="641"/>
    </row>
    <row r="222" spans="1:17">
      <c r="A222" s="200"/>
      <c r="B222" s="203"/>
      <c r="C222" s="240"/>
      <c r="D222" s="232"/>
      <c r="E222" s="232"/>
      <c r="F222" s="232"/>
      <c r="G222" s="232"/>
      <c r="H222" s="233"/>
      <c r="I222" s="239"/>
      <c r="J222" s="241"/>
      <c r="K222" s="241"/>
      <c r="L222" s="241"/>
      <c r="M222" s="241"/>
      <c r="N222" s="238"/>
      <c r="O222" s="238"/>
      <c r="P222" s="238"/>
      <c r="Q222" s="641"/>
    </row>
    <row r="223" spans="1:17" ht="12.75" customHeight="1">
      <c r="A223" s="200"/>
      <c r="B223" s="203"/>
      <c r="C223" s="643" t="s">
        <v>133</v>
      </c>
      <c r="D223" s="551"/>
      <c r="E223" s="551"/>
      <c r="F223" s="551"/>
      <c r="G223" s="552"/>
      <c r="H223" s="119"/>
      <c r="I223" s="239"/>
      <c r="J223" s="241"/>
      <c r="K223" s="241"/>
      <c r="L223" s="241"/>
      <c r="M223" s="241"/>
      <c r="N223" s="238">
        <f t="shared" si="5"/>
        <v>0</v>
      </c>
      <c r="O223" s="238">
        <f>(SUM(I223:M224)/100)*P223</f>
        <v>0</v>
      </c>
      <c r="P223" s="238">
        <v>14</v>
      </c>
      <c r="Q223" s="641"/>
    </row>
    <row r="224" spans="1:17">
      <c r="A224" s="201"/>
      <c r="B224" s="204"/>
      <c r="C224" s="644"/>
      <c r="D224" s="553"/>
      <c r="E224" s="553"/>
      <c r="F224" s="553"/>
      <c r="G224" s="554"/>
      <c r="H224" s="119"/>
      <c r="I224" s="239"/>
      <c r="J224" s="241"/>
      <c r="K224" s="241"/>
      <c r="L224" s="241"/>
      <c r="M224" s="241"/>
      <c r="N224" s="238"/>
      <c r="O224" s="238"/>
      <c r="P224" s="238"/>
      <c r="Q224" s="641"/>
    </row>
    <row r="225" spans="1:17">
      <c r="A225" s="216"/>
      <c r="B225" s="217" t="s">
        <v>185</v>
      </c>
      <c r="C225" s="642" t="s">
        <v>10</v>
      </c>
      <c r="D225" s="232"/>
      <c r="E225" s="232"/>
      <c r="F225" s="232"/>
      <c r="G225" s="232"/>
      <c r="H225" s="233"/>
      <c r="I225" s="239"/>
      <c r="J225" s="241"/>
      <c r="K225" s="241"/>
      <c r="L225" s="241"/>
      <c r="M225" s="241"/>
      <c r="N225" s="238">
        <v>0</v>
      </c>
      <c r="O225" s="238">
        <f>(SUM(I225:M226)/100)*P225</f>
        <v>0</v>
      </c>
      <c r="P225" s="238">
        <v>14</v>
      </c>
      <c r="Q225" s="641"/>
    </row>
    <row r="226" spans="1:17">
      <c r="A226" s="216"/>
      <c r="B226" s="217"/>
      <c r="C226" s="240"/>
      <c r="D226" s="232"/>
      <c r="E226" s="232"/>
      <c r="F226" s="232"/>
      <c r="G226" s="232"/>
      <c r="H226" s="233"/>
      <c r="I226" s="239"/>
      <c r="J226" s="241"/>
      <c r="K226" s="241"/>
      <c r="L226" s="241"/>
      <c r="M226" s="241"/>
      <c r="N226" s="238"/>
      <c r="O226" s="238"/>
      <c r="P226" s="238"/>
      <c r="Q226" s="641"/>
    </row>
    <row r="227" spans="1:17">
      <c r="A227" s="199" t="s">
        <v>186</v>
      </c>
      <c r="B227" s="202">
        <v>27</v>
      </c>
      <c r="C227" s="481" t="s">
        <v>11</v>
      </c>
      <c r="D227" s="336"/>
      <c r="E227" s="336"/>
      <c r="F227" s="336"/>
      <c r="G227" s="336"/>
      <c r="H227" s="482"/>
      <c r="I227" s="216"/>
      <c r="J227" s="238"/>
      <c r="K227" s="238"/>
      <c r="L227" s="238"/>
      <c r="M227" s="238"/>
      <c r="N227" s="238"/>
      <c r="O227" s="238"/>
      <c r="P227" s="238"/>
      <c r="Q227" s="348">
        <v>50</v>
      </c>
    </row>
    <row r="228" spans="1:17" ht="13.5" customHeight="1">
      <c r="A228" s="200"/>
      <c r="B228" s="203"/>
      <c r="C228" s="481"/>
      <c r="D228" s="336"/>
      <c r="E228" s="336"/>
      <c r="F228" s="336"/>
      <c r="G228" s="336"/>
      <c r="H228" s="482"/>
      <c r="I228" s="216"/>
      <c r="J228" s="238"/>
      <c r="K228" s="238"/>
      <c r="L228" s="238"/>
      <c r="M228" s="238"/>
      <c r="N228" s="238"/>
      <c r="O228" s="238"/>
      <c r="P228" s="238"/>
      <c r="Q228" s="348"/>
    </row>
    <row r="229" spans="1:17" ht="12.75" customHeight="1">
      <c r="A229" s="200"/>
      <c r="B229" s="203"/>
      <c r="C229" s="480" t="s">
        <v>484</v>
      </c>
      <c r="D229" s="194"/>
      <c r="E229" s="194"/>
      <c r="F229" s="194"/>
      <c r="G229" s="194"/>
      <c r="H229" s="195"/>
      <c r="I229" s="239"/>
      <c r="J229" s="241"/>
      <c r="K229" s="241"/>
      <c r="L229" s="241"/>
      <c r="M229" s="241"/>
      <c r="N229" s="238">
        <f>IF(O229=0,IF(I229="NA",P229,O229),0)</f>
        <v>0</v>
      </c>
      <c r="O229" s="238">
        <f>(SUM(I229:M230)/100)*P229</f>
        <v>0</v>
      </c>
      <c r="P229" s="238">
        <v>10</v>
      </c>
      <c r="Q229" s="217"/>
    </row>
    <row r="230" spans="1:17">
      <c r="A230" s="200"/>
      <c r="B230" s="203"/>
      <c r="C230" s="193"/>
      <c r="D230" s="194"/>
      <c r="E230" s="194"/>
      <c r="F230" s="194"/>
      <c r="G230" s="194"/>
      <c r="H230" s="195"/>
      <c r="I230" s="239"/>
      <c r="J230" s="241"/>
      <c r="K230" s="241"/>
      <c r="L230" s="241"/>
      <c r="M230" s="241"/>
      <c r="N230" s="238"/>
      <c r="O230" s="238"/>
      <c r="P230" s="238"/>
      <c r="Q230" s="217"/>
    </row>
    <row r="231" spans="1:17">
      <c r="A231" s="200"/>
      <c r="B231" s="203"/>
      <c r="C231" s="193" t="s">
        <v>12</v>
      </c>
      <c r="D231" s="194"/>
      <c r="E231" s="194"/>
      <c r="F231" s="194"/>
      <c r="G231" s="194"/>
      <c r="H231" s="195"/>
      <c r="I231" s="239"/>
      <c r="J231" s="241"/>
      <c r="K231" s="241"/>
      <c r="L231" s="241"/>
      <c r="M231" s="241"/>
      <c r="N231" s="238">
        <f>IF(O231=0,IF(I231="NA",P231,O231),0)</f>
        <v>0</v>
      </c>
      <c r="O231" s="238">
        <f>(SUM(I231:M232)/100)*P231</f>
        <v>0</v>
      </c>
      <c r="P231" s="238">
        <v>10</v>
      </c>
      <c r="Q231" s="217"/>
    </row>
    <row r="232" spans="1:17" ht="20.100000000000001" customHeight="1" thickBot="1">
      <c r="A232" s="212"/>
      <c r="B232" s="214"/>
      <c r="C232" s="196"/>
      <c r="D232" s="197"/>
      <c r="E232" s="197"/>
      <c r="F232" s="197"/>
      <c r="G232" s="197"/>
      <c r="H232" s="198"/>
      <c r="I232" s="309"/>
      <c r="J232" s="249"/>
      <c r="K232" s="249"/>
      <c r="L232" s="249"/>
      <c r="M232" s="249"/>
      <c r="N232" s="258"/>
      <c r="O232" s="258"/>
      <c r="P232" s="258"/>
      <c r="Q232" s="339"/>
    </row>
    <row r="233" spans="1:17" ht="20.100000000000001" customHeight="1">
      <c r="A233" s="279" t="s">
        <v>298</v>
      </c>
      <c r="B233" s="280"/>
      <c r="C233" s="225" t="s">
        <v>104</v>
      </c>
      <c r="D233" s="226"/>
      <c r="E233" s="226"/>
      <c r="F233" s="226"/>
      <c r="G233" s="227"/>
      <c r="H233" s="28"/>
      <c r="I233" s="367" t="s">
        <v>214</v>
      </c>
      <c r="J233" s="368"/>
      <c r="K233" s="368"/>
      <c r="L233" s="369"/>
      <c r="M233" s="370"/>
      <c r="N233" s="310" t="s">
        <v>321</v>
      </c>
      <c r="O233" s="371" t="s">
        <v>222</v>
      </c>
      <c r="P233" s="371" t="s">
        <v>478</v>
      </c>
      <c r="Q233" s="371" t="s">
        <v>223</v>
      </c>
    </row>
    <row r="234" spans="1:17" ht="20.100000000000001" customHeight="1">
      <c r="A234" s="281"/>
      <c r="B234" s="282"/>
      <c r="C234" s="183"/>
      <c r="D234" s="228"/>
      <c r="E234" s="228"/>
      <c r="F234" s="228"/>
      <c r="G234" s="185"/>
      <c r="H234" s="29"/>
      <c r="I234" s="183"/>
      <c r="J234" s="257"/>
      <c r="K234" s="257"/>
      <c r="L234" s="228"/>
      <c r="M234" s="185"/>
      <c r="N234" s="311"/>
      <c r="O234" s="301"/>
      <c r="P234" s="301"/>
      <c r="Q234" s="301"/>
    </row>
    <row r="235" spans="1:17" ht="20.100000000000001" customHeight="1">
      <c r="A235" s="283"/>
      <c r="B235" s="284"/>
      <c r="C235" s="183"/>
      <c r="D235" s="228"/>
      <c r="E235" s="228"/>
      <c r="F235" s="228"/>
      <c r="G235" s="185"/>
      <c r="H235" s="29"/>
      <c r="I235" s="183"/>
      <c r="J235" s="257"/>
      <c r="K235" s="257"/>
      <c r="L235" s="228"/>
      <c r="M235" s="185"/>
      <c r="N235" s="311"/>
      <c r="O235" s="301"/>
      <c r="P235" s="301"/>
      <c r="Q235" s="301"/>
    </row>
    <row r="236" spans="1:17" ht="15" customHeight="1">
      <c r="A236" s="183" t="s">
        <v>210</v>
      </c>
      <c r="B236" s="185" t="s">
        <v>211</v>
      </c>
      <c r="C236" s="218" t="s">
        <v>299</v>
      </c>
      <c r="D236" s="219"/>
      <c r="E236" s="219"/>
      <c r="F236" s="219"/>
      <c r="G236" s="220"/>
      <c r="H236" s="29"/>
      <c r="I236" s="183" t="s">
        <v>301</v>
      </c>
      <c r="J236" s="257"/>
      <c r="K236" s="257"/>
      <c r="L236" s="228"/>
      <c r="M236" s="185"/>
      <c r="N236" s="311"/>
      <c r="O236" s="301"/>
      <c r="P236" s="301"/>
      <c r="Q236" s="301"/>
    </row>
    <row r="237" spans="1:17" ht="15" customHeight="1">
      <c r="A237" s="183"/>
      <c r="B237" s="185"/>
      <c r="C237" s="189"/>
      <c r="D237" s="221"/>
      <c r="E237" s="221"/>
      <c r="F237" s="221"/>
      <c r="G237" s="190"/>
      <c r="H237" s="29"/>
      <c r="I237" s="183"/>
      <c r="J237" s="257"/>
      <c r="K237" s="257"/>
      <c r="L237" s="228"/>
      <c r="M237" s="185"/>
      <c r="N237" s="311"/>
      <c r="O237" s="301"/>
      <c r="P237" s="301"/>
      <c r="Q237" s="301"/>
    </row>
    <row r="238" spans="1:17" ht="15" customHeight="1" thickBot="1">
      <c r="A238" s="250"/>
      <c r="B238" s="251"/>
      <c r="C238" s="189"/>
      <c r="D238" s="221"/>
      <c r="E238" s="221"/>
      <c r="F238" s="221"/>
      <c r="G238" s="190"/>
      <c r="H238" s="31"/>
      <c r="I238" s="20">
        <v>0</v>
      </c>
      <c r="J238" s="73">
        <v>25</v>
      </c>
      <c r="K238" s="73">
        <v>50</v>
      </c>
      <c r="L238" s="21">
        <v>75</v>
      </c>
      <c r="M238" s="22">
        <v>100</v>
      </c>
      <c r="N238" s="311"/>
      <c r="O238" s="302"/>
      <c r="P238" s="302"/>
      <c r="Q238" s="302"/>
    </row>
    <row r="239" spans="1:17" s="17" customFormat="1" ht="15" customHeight="1">
      <c r="A239" s="372" t="s">
        <v>186</v>
      </c>
      <c r="B239" s="268">
        <v>27</v>
      </c>
      <c r="C239" s="437" t="s">
        <v>13</v>
      </c>
      <c r="D239" s="438"/>
      <c r="E239" s="438"/>
      <c r="F239" s="438"/>
      <c r="G239" s="438"/>
      <c r="H239" s="439"/>
      <c r="I239" s="356"/>
      <c r="J239" s="263"/>
      <c r="K239" s="263"/>
      <c r="L239" s="263"/>
      <c r="M239" s="263"/>
      <c r="N239" s="256">
        <f>IF(O239=0,IF(I239="NA",P239,O239),0)</f>
        <v>0</v>
      </c>
      <c r="O239" s="256">
        <f>(SUM(I239:M240)/100)*P239</f>
        <v>0</v>
      </c>
      <c r="P239" s="256">
        <v>10</v>
      </c>
      <c r="Q239" s="268"/>
    </row>
    <row r="240" spans="1:17" s="17" customFormat="1" ht="15" customHeight="1">
      <c r="A240" s="216"/>
      <c r="B240" s="217"/>
      <c r="C240" s="193"/>
      <c r="D240" s="194"/>
      <c r="E240" s="194"/>
      <c r="F240" s="194"/>
      <c r="G240" s="194"/>
      <c r="H240" s="195"/>
      <c r="I240" s="239"/>
      <c r="J240" s="241"/>
      <c r="K240" s="241"/>
      <c r="L240" s="241"/>
      <c r="M240" s="241"/>
      <c r="N240" s="238"/>
      <c r="O240" s="238"/>
      <c r="P240" s="238"/>
      <c r="Q240" s="217"/>
    </row>
    <row r="241" spans="1:17" s="17" customFormat="1" ht="15" customHeight="1">
      <c r="A241" s="216" t="s">
        <v>187</v>
      </c>
      <c r="B241" s="217"/>
      <c r="C241" s="617" t="s">
        <v>14</v>
      </c>
      <c r="D241" s="618"/>
      <c r="E241" s="618"/>
      <c r="F241" s="618"/>
      <c r="G241" s="618"/>
      <c r="H241" s="619"/>
      <c r="I241" s="239"/>
      <c r="J241" s="241"/>
      <c r="K241" s="241"/>
      <c r="L241" s="241"/>
      <c r="M241" s="241"/>
      <c r="N241" s="238">
        <f>IF(O241=0,IF(I241="NA",P241,O241),0)</f>
        <v>0</v>
      </c>
      <c r="O241" s="238">
        <f>(SUM(I241:M242)/100)*P241</f>
        <v>0</v>
      </c>
      <c r="P241" s="238">
        <v>10</v>
      </c>
      <c r="Q241" s="217"/>
    </row>
    <row r="242" spans="1:17" s="17" customFormat="1" ht="15" customHeight="1">
      <c r="A242" s="216"/>
      <c r="B242" s="217"/>
      <c r="C242" s="617"/>
      <c r="D242" s="618"/>
      <c r="E242" s="618"/>
      <c r="F242" s="618"/>
      <c r="G242" s="618"/>
      <c r="H242" s="619"/>
      <c r="I242" s="239"/>
      <c r="J242" s="241"/>
      <c r="K242" s="241"/>
      <c r="L242" s="241"/>
      <c r="M242" s="241"/>
      <c r="N242" s="238"/>
      <c r="O242" s="238"/>
      <c r="P242" s="238"/>
      <c r="Q242" s="217"/>
    </row>
    <row r="243" spans="1:17" s="17" customFormat="1" ht="15" customHeight="1">
      <c r="A243" s="216" t="s">
        <v>135</v>
      </c>
      <c r="B243" s="217"/>
      <c r="C243" s="471" t="s">
        <v>318</v>
      </c>
      <c r="D243" s="472"/>
      <c r="E243" s="472"/>
      <c r="F243" s="472"/>
      <c r="G243" s="472"/>
      <c r="H243" s="473"/>
      <c r="I243" s="239"/>
      <c r="J243" s="241"/>
      <c r="K243" s="241"/>
      <c r="L243" s="241"/>
      <c r="M243" s="241"/>
      <c r="N243" s="238">
        <f>IF(O243=0,IF(I243="NA",P243,O243),0)</f>
        <v>0</v>
      </c>
      <c r="O243" s="238">
        <f>(SUM(I243:M244)/100)*P243</f>
        <v>0</v>
      </c>
      <c r="P243" s="238">
        <v>10</v>
      </c>
      <c r="Q243" s="217"/>
    </row>
    <row r="244" spans="1:17" s="17" customFormat="1" ht="15" customHeight="1">
      <c r="A244" s="216"/>
      <c r="B244" s="217"/>
      <c r="C244" s="471"/>
      <c r="D244" s="472"/>
      <c r="E244" s="472"/>
      <c r="F244" s="472"/>
      <c r="G244" s="472"/>
      <c r="H244" s="473"/>
      <c r="I244" s="239"/>
      <c r="J244" s="241"/>
      <c r="K244" s="241"/>
      <c r="L244" s="241"/>
      <c r="M244" s="241"/>
      <c r="N244" s="238"/>
      <c r="O244" s="238"/>
      <c r="P244" s="238"/>
      <c r="Q244" s="217"/>
    </row>
    <row r="245" spans="1:17" ht="12.75" customHeight="1">
      <c r="A245" s="265" t="s">
        <v>84</v>
      </c>
      <c r="B245" s="270" t="s">
        <v>88</v>
      </c>
      <c r="C245" s="421" t="s">
        <v>15</v>
      </c>
      <c r="D245" s="385"/>
      <c r="E245" s="385"/>
      <c r="F245" s="385"/>
      <c r="G245" s="385"/>
      <c r="H245" s="386"/>
      <c r="I245" s="748"/>
      <c r="J245" s="304"/>
      <c r="K245" s="304"/>
      <c r="L245" s="304"/>
      <c r="M245" s="304"/>
      <c r="N245" s="304"/>
      <c r="O245" s="304"/>
      <c r="P245" s="304"/>
      <c r="Q245" s="348">
        <v>30</v>
      </c>
    </row>
    <row r="246" spans="1:17">
      <c r="A246" s="266"/>
      <c r="B246" s="271"/>
      <c r="C246" s="421"/>
      <c r="D246" s="385"/>
      <c r="E246" s="385"/>
      <c r="F246" s="385"/>
      <c r="G246" s="385"/>
      <c r="H246" s="386"/>
      <c r="I246" s="748"/>
      <c r="J246" s="304"/>
      <c r="K246" s="304"/>
      <c r="L246" s="304"/>
      <c r="M246" s="304"/>
      <c r="N246" s="304"/>
      <c r="O246" s="304"/>
      <c r="P246" s="304"/>
      <c r="Q246" s="348"/>
    </row>
    <row r="247" spans="1:17">
      <c r="A247" s="266"/>
      <c r="B247" s="271"/>
      <c r="C247" s="421"/>
      <c r="D247" s="385"/>
      <c r="E247" s="385"/>
      <c r="F247" s="385"/>
      <c r="G247" s="385"/>
      <c r="H247" s="386"/>
      <c r="I247" s="748"/>
      <c r="J247" s="304"/>
      <c r="K247" s="304"/>
      <c r="L247" s="304"/>
      <c r="M247" s="304"/>
      <c r="N247" s="304"/>
      <c r="O247" s="304"/>
      <c r="P247" s="304"/>
      <c r="Q247" s="348"/>
    </row>
    <row r="248" spans="1:17" ht="19.5" customHeight="1">
      <c r="A248" s="266"/>
      <c r="B248" s="271"/>
      <c r="C248" s="617" t="s">
        <v>16</v>
      </c>
      <c r="D248" s="618"/>
      <c r="E248" s="618"/>
      <c r="F248" s="618"/>
      <c r="G248" s="618"/>
      <c r="H248" s="619"/>
      <c r="I248" s="623"/>
      <c r="J248" s="624"/>
      <c r="K248" s="624"/>
      <c r="L248" s="624"/>
      <c r="M248" s="624"/>
      <c r="N248" s="238">
        <f>IF(O248=0,IF(I248="NA",P248,O248),0)</f>
        <v>0</v>
      </c>
      <c r="O248" s="238">
        <f>(SUM(I248:M249)/100)*P248</f>
        <v>0</v>
      </c>
      <c r="P248" s="598">
        <v>3</v>
      </c>
      <c r="Q248" s="628"/>
    </row>
    <row r="249" spans="1:17">
      <c r="A249" s="266"/>
      <c r="B249" s="271"/>
      <c r="C249" s="617"/>
      <c r="D249" s="618"/>
      <c r="E249" s="618"/>
      <c r="F249" s="618"/>
      <c r="G249" s="618"/>
      <c r="H249" s="619"/>
      <c r="I249" s="623"/>
      <c r="J249" s="624"/>
      <c r="K249" s="624"/>
      <c r="L249" s="624"/>
      <c r="M249" s="624"/>
      <c r="N249" s="238"/>
      <c r="O249" s="238"/>
      <c r="P249" s="598"/>
      <c r="Q249" s="628"/>
    </row>
    <row r="250" spans="1:17" ht="18.75" customHeight="1">
      <c r="A250" s="266"/>
      <c r="B250" s="271"/>
      <c r="C250" s="617" t="s">
        <v>89</v>
      </c>
      <c r="D250" s="618"/>
      <c r="E250" s="618"/>
      <c r="F250" s="618"/>
      <c r="G250" s="618"/>
      <c r="H250" s="619"/>
      <c r="I250" s="239"/>
      <c r="J250" s="241"/>
      <c r="K250" s="241"/>
      <c r="L250" s="241"/>
      <c r="M250" s="241"/>
      <c r="N250" s="238">
        <f>IF(O250=0,IF(I250="NA",P250,O250),0)</f>
        <v>0</v>
      </c>
      <c r="O250" s="238">
        <f>(SUM(I250:M251)/100)*P250</f>
        <v>0</v>
      </c>
      <c r="P250" s="238">
        <v>2</v>
      </c>
      <c r="Q250" s="628"/>
    </row>
    <row r="251" spans="1:17" ht="12.75" customHeight="1">
      <c r="A251" s="266"/>
      <c r="B251" s="271"/>
      <c r="C251" s="617"/>
      <c r="D251" s="618"/>
      <c r="E251" s="618"/>
      <c r="F251" s="618"/>
      <c r="G251" s="618"/>
      <c r="H251" s="619"/>
      <c r="I251" s="239"/>
      <c r="J251" s="241"/>
      <c r="K251" s="241"/>
      <c r="L251" s="241"/>
      <c r="M251" s="241"/>
      <c r="N251" s="238"/>
      <c r="O251" s="238"/>
      <c r="P251" s="238"/>
      <c r="Q251" s="628"/>
    </row>
    <row r="252" spans="1:17" ht="12.75" customHeight="1">
      <c r="A252" s="266"/>
      <c r="B252" s="271"/>
      <c r="C252" s="617" t="s">
        <v>90</v>
      </c>
      <c r="D252" s="618"/>
      <c r="E252" s="618"/>
      <c r="F252" s="618"/>
      <c r="G252" s="618"/>
      <c r="H252" s="619"/>
      <c r="I252" s="239"/>
      <c r="J252" s="241"/>
      <c r="K252" s="241"/>
      <c r="L252" s="241"/>
      <c r="M252" s="241"/>
      <c r="N252" s="238">
        <f>IF(O252=0,IF(I252="NA",P252,O252),0)</f>
        <v>0</v>
      </c>
      <c r="O252" s="238">
        <f>(SUM(I252:M253)/100)*P252</f>
        <v>0</v>
      </c>
      <c r="P252" s="238">
        <v>2</v>
      </c>
      <c r="Q252" s="628"/>
    </row>
    <row r="253" spans="1:17" ht="13.5" thickBot="1">
      <c r="A253" s="267"/>
      <c r="B253" s="272"/>
      <c r="C253" s="620"/>
      <c r="D253" s="621"/>
      <c r="E253" s="621"/>
      <c r="F253" s="621"/>
      <c r="G253" s="621"/>
      <c r="H253" s="622"/>
      <c r="I253" s="309"/>
      <c r="J253" s="249"/>
      <c r="K253" s="249"/>
      <c r="L253" s="249"/>
      <c r="M253" s="249"/>
      <c r="N253" s="258"/>
      <c r="O253" s="258"/>
      <c r="P253" s="258"/>
      <c r="Q253" s="639"/>
    </row>
    <row r="254" spans="1:17">
      <c r="A254" s="48"/>
      <c r="B254" s="48"/>
      <c r="C254" s="49"/>
      <c r="D254" s="49"/>
      <c r="E254" s="49"/>
      <c r="F254" s="49"/>
      <c r="G254" s="49"/>
      <c r="H254" s="49"/>
      <c r="I254" s="4"/>
      <c r="J254" s="4"/>
      <c r="K254" s="4"/>
      <c r="L254" s="4"/>
      <c r="M254" s="4"/>
      <c r="N254" s="4"/>
      <c r="O254" s="4"/>
      <c r="P254" s="4"/>
      <c r="Q254" s="33"/>
    </row>
    <row r="255" spans="1:17">
      <c r="A255" s="48"/>
      <c r="B255" s="48"/>
      <c r="C255" s="49"/>
      <c r="D255" s="49"/>
      <c r="E255" s="49"/>
      <c r="F255" s="49"/>
      <c r="G255" s="49"/>
      <c r="H255" s="49"/>
      <c r="I255" s="4"/>
      <c r="J255" s="4"/>
      <c r="K255" s="4"/>
      <c r="L255" s="4"/>
      <c r="M255" s="4"/>
      <c r="N255" s="4"/>
      <c r="O255" s="4"/>
      <c r="P255" s="4"/>
      <c r="Q255" s="33"/>
    </row>
    <row r="256" spans="1:17" s="17" customFormat="1" ht="13.5" thickBot="1">
      <c r="A256" s="48"/>
      <c r="B256" s="48"/>
      <c r="C256" s="49"/>
      <c r="D256" s="49"/>
      <c r="E256" s="49"/>
      <c r="F256" s="49"/>
      <c r="G256" s="49"/>
      <c r="H256" s="49"/>
      <c r="I256" s="4"/>
      <c r="J256" s="4"/>
      <c r="K256" s="4"/>
      <c r="L256" s="4"/>
      <c r="M256" s="4"/>
      <c r="N256" s="4"/>
      <c r="O256" s="4"/>
      <c r="P256" s="4"/>
      <c r="Q256" s="33"/>
    </row>
    <row r="257" spans="1:17" s="17" customFormat="1">
      <c r="A257" s="279" t="s">
        <v>298</v>
      </c>
      <c r="B257" s="280"/>
      <c r="C257" s="225" t="s">
        <v>104</v>
      </c>
      <c r="D257" s="226"/>
      <c r="E257" s="226"/>
      <c r="F257" s="226"/>
      <c r="G257" s="227"/>
      <c r="H257" s="28"/>
      <c r="I257" s="225" t="s">
        <v>214</v>
      </c>
      <c r="J257" s="264"/>
      <c r="K257" s="264"/>
      <c r="L257" s="226"/>
      <c r="M257" s="227"/>
      <c r="N257" s="310" t="s">
        <v>321</v>
      </c>
      <c r="O257" s="300" t="s">
        <v>222</v>
      </c>
      <c r="P257" s="300" t="s">
        <v>478</v>
      </c>
      <c r="Q257" s="300" t="s">
        <v>223</v>
      </c>
    </row>
    <row r="258" spans="1:17" s="17" customFormat="1">
      <c r="A258" s="281"/>
      <c r="B258" s="282"/>
      <c r="C258" s="183"/>
      <c r="D258" s="228"/>
      <c r="E258" s="228"/>
      <c r="F258" s="228"/>
      <c r="G258" s="185"/>
      <c r="H258" s="29"/>
      <c r="I258" s="183"/>
      <c r="J258" s="257"/>
      <c r="K258" s="257"/>
      <c r="L258" s="228"/>
      <c r="M258" s="185"/>
      <c r="N258" s="311"/>
      <c r="O258" s="301"/>
      <c r="P258" s="301"/>
      <c r="Q258" s="301"/>
    </row>
    <row r="259" spans="1:17" s="17" customFormat="1">
      <c r="A259" s="283"/>
      <c r="B259" s="284"/>
      <c r="C259" s="183"/>
      <c r="D259" s="228"/>
      <c r="E259" s="228"/>
      <c r="F259" s="228"/>
      <c r="G259" s="185"/>
      <c r="H259" s="29"/>
      <c r="I259" s="183"/>
      <c r="J259" s="257"/>
      <c r="K259" s="257"/>
      <c r="L259" s="228"/>
      <c r="M259" s="185"/>
      <c r="N259" s="311"/>
      <c r="O259" s="301"/>
      <c r="P259" s="301"/>
      <c r="Q259" s="301"/>
    </row>
    <row r="260" spans="1:17" s="17" customFormat="1">
      <c r="A260" s="183" t="s">
        <v>210</v>
      </c>
      <c r="B260" s="185" t="s">
        <v>211</v>
      </c>
      <c r="C260" s="218" t="s">
        <v>299</v>
      </c>
      <c r="D260" s="219"/>
      <c r="E260" s="219"/>
      <c r="F260" s="219"/>
      <c r="G260" s="220"/>
      <c r="H260" s="29"/>
      <c r="I260" s="183" t="s">
        <v>301</v>
      </c>
      <c r="J260" s="257"/>
      <c r="K260" s="257"/>
      <c r="L260" s="228"/>
      <c r="M260" s="185"/>
      <c r="N260" s="311"/>
      <c r="O260" s="301"/>
      <c r="P260" s="301"/>
      <c r="Q260" s="301"/>
    </row>
    <row r="261" spans="1:17" s="17" customFormat="1">
      <c r="A261" s="183"/>
      <c r="B261" s="185"/>
      <c r="C261" s="189"/>
      <c r="D261" s="221"/>
      <c r="E261" s="221"/>
      <c r="F261" s="221"/>
      <c r="G261" s="190"/>
      <c r="H261" s="29"/>
      <c r="I261" s="183"/>
      <c r="J261" s="257"/>
      <c r="K261" s="257"/>
      <c r="L261" s="228"/>
      <c r="M261" s="185"/>
      <c r="N261" s="311"/>
      <c r="O261" s="301"/>
      <c r="P261" s="301"/>
      <c r="Q261" s="301"/>
    </row>
    <row r="262" spans="1:17" s="17" customFormat="1" ht="13.5" thickBot="1">
      <c r="A262" s="250"/>
      <c r="B262" s="251"/>
      <c r="C262" s="189"/>
      <c r="D262" s="221"/>
      <c r="E262" s="221"/>
      <c r="F262" s="221"/>
      <c r="G262" s="190"/>
      <c r="H262" s="31"/>
      <c r="I262" s="20">
        <v>0</v>
      </c>
      <c r="J262" s="73">
        <v>25</v>
      </c>
      <c r="K262" s="73">
        <v>50</v>
      </c>
      <c r="L262" s="21">
        <v>75</v>
      </c>
      <c r="M262" s="22">
        <v>100</v>
      </c>
      <c r="N262" s="311"/>
      <c r="O262" s="302"/>
      <c r="P262" s="302"/>
      <c r="Q262" s="302"/>
    </row>
    <row r="263" spans="1:17">
      <c r="A263" s="245" t="s">
        <v>84</v>
      </c>
      <c r="B263" s="243" t="s">
        <v>88</v>
      </c>
      <c r="C263" s="625" t="s">
        <v>17</v>
      </c>
      <c r="D263" s="626"/>
      <c r="E263" s="626"/>
      <c r="F263" s="626"/>
      <c r="G263" s="626"/>
      <c r="H263" s="627"/>
      <c r="I263" s="356"/>
      <c r="J263" s="263"/>
      <c r="K263" s="263"/>
      <c r="L263" s="263"/>
      <c r="M263" s="263"/>
      <c r="N263" s="256">
        <f t="shared" ref="N263:N275" si="6">IF(O263=0,IF(I263="NA",P263,O263),0)</f>
        <v>0</v>
      </c>
      <c r="O263" s="256">
        <f>(SUM(I263:M264)/100)*P263</f>
        <v>0</v>
      </c>
      <c r="P263" s="256">
        <v>2</v>
      </c>
      <c r="Q263" s="640"/>
    </row>
    <row r="264" spans="1:17">
      <c r="A264" s="246"/>
      <c r="B264" s="244"/>
      <c r="C264" s="471"/>
      <c r="D264" s="472"/>
      <c r="E264" s="472"/>
      <c r="F264" s="472"/>
      <c r="G264" s="472"/>
      <c r="H264" s="473"/>
      <c r="I264" s="239"/>
      <c r="J264" s="241"/>
      <c r="K264" s="241"/>
      <c r="L264" s="241"/>
      <c r="M264" s="241"/>
      <c r="N264" s="238"/>
      <c r="O264" s="238"/>
      <c r="P264" s="238"/>
      <c r="Q264" s="628"/>
    </row>
    <row r="265" spans="1:17">
      <c r="A265" s="246"/>
      <c r="B265" s="244"/>
      <c r="C265" s="617" t="s">
        <v>91</v>
      </c>
      <c r="D265" s="618"/>
      <c r="E265" s="618"/>
      <c r="F265" s="618"/>
      <c r="G265" s="618"/>
      <c r="H265" s="619"/>
      <c r="I265" s="239"/>
      <c r="J265" s="241"/>
      <c r="K265" s="241"/>
      <c r="L265" s="241"/>
      <c r="M265" s="241"/>
      <c r="N265" s="238">
        <f t="shared" si="6"/>
        <v>0</v>
      </c>
      <c r="O265" s="238">
        <f>(SUM(I265:M266)/100)*P265</f>
        <v>0</v>
      </c>
      <c r="P265" s="238">
        <v>3</v>
      </c>
      <c r="Q265" s="628"/>
    </row>
    <row r="266" spans="1:17">
      <c r="A266" s="246"/>
      <c r="B266" s="244"/>
      <c r="C266" s="617"/>
      <c r="D266" s="618"/>
      <c r="E266" s="618"/>
      <c r="F266" s="618"/>
      <c r="G266" s="618"/>
      <c r="H266" s="619"/>
      <c r="I266" s="239"/>
      <c r="J266" s="241"/>
      <c r="K266" s="241"/>
      <c r="L266" s="241"/>
      <c r="M266" s="241"/>
      <c r="N266" s="238"/>
      <c r="O266" s="238"/>
      <c r="P266" s="238"/>
      <c r="Q266" s="628"/>
    </row>
    <row r="267" spans="1:17" ht="20.100000000000001" customHeight="1">
      <c r="A267" s="246"/>
      <c r="B267" s="244"/>
      <c r="C267" s="617" t="s">
        <v>18</v>
      </c>
      <c r="D267" s="618"/>
      <c r="E267" s="618"/>
      <c r="F267" s="618"/>
      <c r="G267" s="618"/>
      <c r="H267" s="619"/>
      <c r="I267" s="239"/>
      <c r="J267" s="241"/>
      <c r="K267" s="241"/>
      <c r="L267" s="241"/>
      <c r="M267" s="241"/>
      <c r="N267" s="238">
        <f t="shared" si="6"/>
        <v>0</v>
      </c>
      <c r="O267" s="238">
        <f>(SUM(I267:M268)/100)*P267</f>
        <v>0</v>
      </c>
      <c r="P267" s="238">
        <v>2</v>
      </c>
      <c r="Q267" s="628"/>
    </row>
    <row r="268" spans="1:17" ht="20.100000000000001" customHeight="1">
      <c r="A268" s="246"/>
      <c r="B268" s="244"/>
      <c r="C268" s="617"/>
      <c r="D268" s="618"/>
      <c r="E268" s="618"/>
      <c r="F268" s="618"/>
      <c r="G268" s="618"/>
      <c r="H268" s="619"/>
      <c r="I268" s="239"/>
      <c r="J268" s="241"/>
      <c r="K268" s="241"/>
      <c r="L268" s="241"/>
      <c r="M268" s="241"/>
      <c r="N268" s="238"/>
      <c r="O268" s="238"/>
      <c r="P268" s="238"/>
      <c r="Q268" s="628"/>
    </row>
    <row r="269" spans="1:17">
      <c r="A269" s="246"/>
      <c r="B269" s="244"/>
      <c r="C269" s="591" t="s">
        <v>92</v>
      </c>
      <c r="D269" s="592"/>
      <c r="E269" s="592"/>
      <c r="F269" s="592"/>
      <c r="G269" s="592"/>
      <c r="H269" s="593"/>
      <c r="I269" s="239"/>
      <c r="J269" s="241"/>
      <c r="K269" s="241"/>
      <c r="L269" s="241"/>
      <c r="M269" s="241"/>
      <c r="N269" s="238">
        <f t="shared" si="6"/>
        <v>0</v>
      </c>
      <c r="O269" s="238">
        <f>(SUM(I269:M270)/100)*P269</f>
        <v>0</v>
      </c>
      <c r="P269" s="238">
        <v>2</v>
      </c>
      <c r="Q269" s="628"/>
    </row>
    <row r="270" spans="1:17">
      <c r="A270" s="246"/>
      <c r="B270" s="244"/>
      <c r="C270" s="591"/>
      <c r="D270" s="592"/>
      <c r="E270" s="592"/>
      <c r="F270" s="592"/>
      <c r="G270" s="592"/>
      <c r="H270" s="593"/>
      <c r="I270" s="239"/>
      <c r="J270" s="241"/>
      <c r="K270" s="241"/>
      <c r="L270" s="241"/>
      <c r="M270" s="241"/>
      <c r="N270" s="238"/>
      <c r="O270" s="238"/>
      <c r="P270" s="238"/>
      <c r="Q270" s="628"/>
    </row>
    <row r="271" spans="1:17">
      <c r="A271" s="246"/>
      <c r="B271" s="244"/>
      <c r="C271" s="617" t="s">
        <v>93</v>
      </c>
      <c r="D271" s="618"/>
      <c r="E271" s="618"/>
      <c r="F271" s="618"/>
      <c r="G271" s="618"/>
      <c r="H271" s="619"/>
      <c r="I271" s="239"/>
      <c r="J271" s="241"/>
      <c r="K271" s="241"/>
      <c r="L271" s="241"/>
      <c r="M271" s="241"/>
      <c r="N271" s="238">
        <f t="shared" si="6"/>
        <v>0</v>
      </c>
      <c r="O271" s="238">
        <f>(SUM(I271:M272)/100)*P271</f>
        <v>0</v>
      </c>
      <c r="P271" s="238">
        <v>2</v>
      </c>
      <c r="Q271" s="628"/>
    </row>
    <row r="272" spans="1:17">
      <c r="A272" s="246"/>
      <c r="B272" s="244"/>
      <c r="C272" s="617"/>
      <c r="D272" s="618"/>
      <c r="E272" s="618"/>
      <c r="F272" s="618"/>
      <c r="G272" s="618"/>
      <c r="H272" s="619"/>
      <c r="I272" s="239"/>
      <c r="J272" s="241"/>
      <c r="K272" s="241"/>
      <c r="L272" s="241"/>
      <c r="M272" s="241"/>
      <c r="N272" s="238"/>
      <c r="O272" s="238"/>
      <c r="P272" s="238"/>
      <c r="Q272" s="628"/>
    </row>
    <row r="273" spans="1:17">
      <c r="A273" s="246"/>
      <c r="B273" s="244"/>
      <c r="C273" s="591" t="s">
        <v>94</v>
      </c>
      <c r="D273" s="592"/>
      <c r="E273" s="592"/>
      <c r="F273" s="592"/>
      <c r="G273" s="592"/>
      <c r="H273" s="593"/>
      <c r="I273" s="239"/>
      <c r="J273" s="241"/>
      <c r="K273" s="241"/>
      <c r="L273" s="241"/>
      <c r="M273" s="241"/>
      <c r="N273" s="238">
        <f t="shared" si="6"/>
        <v>0</v>
      </c>
      <c r="O273" s="238">
        <f>(SUM(I273:M274)/100)*P273</f>
        <v>0</v>
      </c>
      <c r="P273" s="238">
        <v>2</v>
      </c>
      <c r="Q273" s="628"/>
    </row>
    <row r="274" spans="1:17">
      <c r="A274" s="246"/>
      <c r="B274" s="244"/>
      <c r="C274" s="591"/>
      <c r="D274" s="592"/>
      <c r="E274" s="592"/>
      <c r="F274" s="592"/>
      <c r="G274" s="592"/>
      <c r="H274" s="593"/>
      <c r="I274" s="239"/>
      <c r="J274" s="241"/>
      <c r="K274" s="241"/>
      <c r="L274" s="241"/>
      <c r="M274" s="241"/>
      <c r="N274" s="238"/>
      <c r="O274" s="238"/>
      <c r="P274" s="238"/>
      <c r="Q274" s="628"/>
    </row>
    <row r="275" spans="1:17" ht="20.100000000000001" customHeight="1">
      <c r="A275" s="246"/>
      <c r="B275" s="244"/>
      <c r="C275" s="414" t="s">
        <v>319</v>
      </c>
      <c r="D275" s="415"/>
      <c r="E275" s="415"/>
      <c r="F275" s="415"/>
      <c r="G275" s="415"/>
      <c r="H275" s="416"/>
      <c r="I275" s="239"/>
      <c r="J275" s="241"/>
      <c r="K275" s="241"/>
      <c r="L275" s="241"/>
      <c r="M275" s="241"/>
      <c r="N275" s="238">
        <f t="shared" si="6"/>
        <v>0</v>
      </c>
      <c r="O275" s="238">
        <f>(SUM(I275:M277)/100)*P275</f>
        <v>0</v>
      </c>
      <c r="P275" s="238">
        <v>3</v>
      </c>
      <c r="Q275" s="628"/>
    </row>
    <row r="276" spans="1:17" ht="20.100000000000001" customHeight="1">
      <c r="A276" s="246"/>
      <c r="B276" s="244"/>
      <c r="C276" s="414"/>
      <c r="D276" s="415"/>
      <c r="E276" s="415"/>
      <c r="F276" s="415"/>
      <c r="G276" s="415"/>
      <c r="H276" s="416"/>
      <c r="I276" s="239"/>
      <c r="J276" s="241"/>
      <c r="K276" s="241"/>
      <c r="L276" s="241"/>
      <c r="M276" s="241"/>
      <c r="N276" s="238"/>
      <c r="O276" s="238"/>
      <c r="P276" s="238"/>
      <c r="Q276" s="628"/>
    </row>
    <row r="277" spans="1:17" ht="20.100000000000001" customHeight="1">
      <c r="A277" s="246"/>
      <c r="B277" s="244"/>
      <c r="C277" s="414"/>
      <c r="D277" s="415"/>
      <c r="E277" s="415"/>
      <c r="F277" s="415"/>
      <c r="G277" s="415"/>
      <c r="H277" s="416"/>
      <c r="I277" s="239"/>
      <c r="J277" s="241"/>
      <c r="K277" s="241"/>
      <c r="L277" s="241"/>
      <c r="M277" s="241"/>
      <c r="N277" s="238"/>
      <c r="O277" s="238"/>
      <c r="P277" s="238"/>
      <c r="Q277" s="628"/>
    </row>
    <row r="278" spans="1:17" ht="12.75" customHeight="1">
      <c r="A278" s="246" t="s">
        <v>138</v>
      </c>
      <c r="B278" s="244"/>
      <c r="C278" s="471" t="s">
        <v>139</v>
      </c>
      <c r="D278" s="472"/>
      <c r="E278" s="472"/>
      <c r="F278" s="472"/>
      <c r="G278" s="472"/>
      <c r="H278" s="473"/>
      <c r="I278" s="239"/>
      <c r="J278" s="241"/>
      <c r="K278" s="241"/>
      <c r="L278" s="241"/>
      <c r="M278" s="241"/>
      <c r="N278" s="238">
        <f>IF(O278=0,IF(I278="NA",P278,O278),0)</f>
        <v>0</v>
      </c>
      <c r="O278" s="238">
        <f>(SUM(I278:M279)/100)*P278</f>
        <v>0</v>
      </c>
      <c r="P278" s="238">
        <v>1</v>
      </c>
      <c r="Q278" s="628"/>
    </row>
    <row r="279" spans="1:17" ht="12.75" customHeight="1">
      <c r="A279" s="246"/>
      <c r="B279" s="244"/>
      <c r="C279" s="471"/>
      <c r="D279" s="472"/>
      <c r="E279" s="472"/>
      <c r="F279" s="472"/>
      <c r="G279" s="472"/>
      <c r="H279" s="473"/>
      <c r="I279" s="239"/>
      <c r="J279" s="241"/>
      <c r="K279" s="241"/>
      <c r="L279" s="241"/>
      <c r="M279" s="241"/>
      <c r="N279" s="238"/>
      <c r="O279" s="238"/>
      <c r="P279" s="238"/>
      <c r="Q279" s="628"/>
    </row>
    <row r="280" spans="1:17" ht="39.950000000000003" customHeight="1">
      <c r="A280" s="72">
        <v>5.05</v>
      </c>
      <c r="B280" s="71" t="s">
        <v>137</v>
      </c>
      <c r="C280" s="591" t="s">
        <v>136</v>
      </c>
      <c r="D280" s="592"/>
      <c r="E280" s="592"/>
      <c r="F280" s="592"/>
      <c r="G280" s="592"/>
      <c r="H280" s="57"/>
      <c r="I280" s="165"/>
      <c r="J280" s="166"/>
      <c r="K280" s="166"/>
      <c r="L280" s="166"/>
      <c r="M280" s="166"/>
      <c r="N280" s="18">
        <f>IF(O280=0,IF(I280="NA",P280,O280),0)</f>
        <v>0</v>
      </c>
      <c r="O280" s="18">
        <f>(SUM(I280:M280)/100)*P280</f>
        <v>0</v>
      </c>
      <c r="P280" s="18">
        <v>4</v>
      </c>
      <c r="Q280" s="628"/>
    </row>
    <row r="281" spans="1:17">
      <c r="A281" s="246">
        <v>5.0599999999999996</v>
      </c>
      <c r="B281" s="244"/>
      <c r="C281" s="590" t="s">
        <v>19</v>
      </c>
      <c r="D281" s="413"/>
      <c r="E281" s="413"/>
      <c r="F281" s="413"/>
      <c r="G281" s="413"/>
      <c r="H281" s="57"/>
      <c r="I281" s="239"/>
      <c r="J281" s="241"/>
      <c r="K281" s="241"/>
      <c r="L281" s="241"/>
      <c r="M281" s="241"/>
      <c r="N281" s="238">
        <f>IF(O281=0,IF(I281="NA",P281,O281),0)</f>
        <v>0</v>
      </c>
      <c r="O281" s="238">
        <f>(SUM(I281:M282)/100)*P281</f>
        <v>0</v>
      </c>
      <c r="P281" s="238">
        <v>2</v>
      </c>
      <c r="Q281" s="628"/>
    </row>
    <row r="282" spans="1:17">
      <c r="A282" s="246"/>
      <c r="B282" s="244"/>
      <c r="C282" s="590"/>
      <c r="D282" s="413"/>
      <c r="E282" s="413"/>
      <c r="F282" s="413"/>
      <c r="G282" s="413"/>
      <c r="H282" s="57"/>
      <c r="I282" s="239"/>
      <c r="J282" s="241"/>
      <c r="K282" s="241"/>
      <c r="L282" s="241"/>
      <c r="M282" s="241"/>
      <c r="N282" s="238"/>
      <c r="O282" s="238"/>
      <c r="P282" s="238"/>
      <c r="Q282" s="628"/>
    </row>
    <row r="283" spans="1:17">
      <c r="A283" s="265">
        <v>5.04</v>
      </c>
      <c r="B283" s="270">
        <v>59</v>
      </c>
      <c r="C283" s="481" t="s">
        <v>95</v>
      </c>
      <c r="D283" s="336"/>
      <c r="E283" s="336"/>
      <c r="F283" s="336"/>
      <c r="G283" s="336"/>
      <c r="H283" s="482"/>
      <c r="I283" s="216"/>
      <c r="J283" s="238"/>
      <c r="K283" s="238"/>
      <c r="L283" s="238"/>
      <c r="M283" s="238"/>
      <c r="N283" s="238"/>
      <c r="O283" s="238"/>
      <c r="P283" s="238"/>
      <c r="Q283" s="563">
        <v>30</v>
      </c>
    </row>
    <row r="284" spans="1:17">
      <c r="A284" s="266"/>
      <c r="B284" s="271"/>
      <c r="C284" s="481"/>
      <c r="D284" s="336"/>
      <c r="E284" s="336"/>
      <c r="F284" s="336"/>
      <c r="G284" s="336"/>
      <c r="H284" s="482"/>
      <c r="I284" s="216"/>
      <c r="J284" s="238"/>
      <c r="K284" s="238"/>
      <c r="L284" s="238"/>
      <c r="M284" s="238"/>
      <c r="N284" s="238"/>
      <c r="O284" s="238"/>
      <c r="P284" s="238"/>
      <c r="Q284" s="563"/>
    </row>
    <row r="285" spans="1:17" ht="12.75" customHeight="1">
      <c r="A285" s="266"/>
      <c r="B285" s="271"/>
      <c r="C285" s="414" t="s">
        <v>20</v>
      </c>
      <c r="D285" s="415"/>
      <c r="E285" s="415"/>
      <c r="F285" s="415"/>
      <c r="G285" s="415"/>
      <c r="H285" s="416"/>
      <c r="I285" s="239"/>
      <c r="J285" s="241"/>
      <c r="K285" s="241"/>
      <c r="L285" s="241"/>
      <c r="M285" s="241"/>
      <c r="N285" s="238">
        <f>IF(O285=0,IF(I285="NA",P285,O285),0)</f>
        <v>0</v>
      </c>
      <c r="O285" s="238">
        <f>(SUM(I285:M287)/100)*P285</f>
        <v>0</v>
      </c>
      <c r="P285" s="238">
        <v>15</v>
      </c>
      <c r="Q285" s="628"/>
    </row>
    <row r="286" spans="1:17">
      <c r="A286" s="266"/>
      <c r="B286" s="271"/>
      <c r="C286" s="414"/>
      <c r="D286" s="415"/>
      <c r="E286" s="415"/>
      <c r="F286" s="415"/>
      <c r="G286" s="415"/>
      <c r="H286" s="416"/>
      <c r="I286" s="239"/>
      <c r="J286" s="241"/>
      <c r="K286" s="241"/>
      <c r="L286" s="241"/>
      <c r="M286" s="241"/>
      <c r="N286" s="238"/>
      <c r="O286" s="238"/>
      <c r="P286" s="238"/>
      <c r="Q286" s="628"/>
    </row>
    <row r="287" spans="1:17">
      <c r="A287" s="266"/>
      <c r="B287" s="271"/>
      <c r="C287" s="414"/>
      <c r="D287" s="415"/>
      <c r="E287" s="415"/>
      <c r="F287" s="415"/>
      <c r="G287" s="415"/>
      <c r="H287" s="416"/>
      <c r="I287" s="239"/>
      <c r="J287" s="241"/>
      <c r="K287" s="241"/>
      <c r="L287" s="241"/>
      <c r="M287" s="241"/>
      <c r="N287" s="238"/>
      <c r="O287" s="238"/>
      <c r="P287" s="238"/>
      <c r="Q287" s="628"/>
    </row>
    <row r="288" spans="1:17">
      <c r="A288" s="266"/>
      <c r="B288" s="271"/>
      <c r="C288" s="594" t="s">
        <v>140</v>
      </c>
      <c r="D288" s="404"/>
      <c r="E288" s="404"/>
      <c r="F288" s="404"/>
      <c r="G288" s="404"/>
      <c r="H288" s="62"/>
      <c r="I288" s="239"/>
      <c r="J288" s="241"/>
      <c r="K288" s="241"/>
      <c r="L288" s="241"/>
      <c r="M288" s="241"/>
      <c r="N288" s="238">
        <f>IF(O288=0,IF(I288="NA",P288,O288),0)</f>
        <v>0</v>
      </c>
      <c r="O288" s="238">
        <f>(SUM(I288:M289)/100)*P288</f>
        <v>0</v>
      </c>
      <c r="P288" s="238">
        <v>15</v>
      </c>
      <c r="Q288" s="628"/>
    </row>
    <row r="289" spans="1:17">
      <c r="A289" s="269"/>
      <c r="B289" s="597"/>
      <c r="C289" s="594"/>
      <c r="D289" s="404"/>
      <c r="E289" s="404"/>
      <c r="F289" s="404"/>
      <c r="G289" s="404"/>
      <c r="H289" s="62"/>
      <c r="I289" s="239"/>
      <c r="J289" s="241"/>
      <c r="K289" s="241"/>
      <c r="L289" s="241"/>
      <c r="M289" s="241"/>
      <c r="N289" s="238"/>
      <c r="O289" s="238"/>
      <c r="P289" s="238"/>
      <c r="Q289" s="628"/>
    </row>
    <row r="290" spans="1:17" ht="15" customHeight="1">
      <c r="A290" s="265">
        <v>3.63</v>
      </c>
      <c r="B290" s="244"/>
      <c r="C290" s="421" t="s">
        <v>96</v>
      </c>
      <c r="D290" s="385"/>
      <c r="E290" s="385"/>
      <c r="F290" s="385"/>
      <c r="G290" s="385"/>
      <c r="H290" s="68"/>
      <c r="I290" s="216"/>
      <c r="J290" s="238"/>
      <c r="K290" s="238"/>
      <c r="L290" s="238"/>
      <c r="M290" s="238"/>
      <c r="N290" s="238"/>
      <c r="O290" s="238"/>
      <c r="P290" s="238"/>
      <c r="Q290" s="563">
        <v>37</v>
      </c>
    </row>
    <row r="291" spans="1:17" ht="15" customHeight="1">
      <c r="A291" s="266"/>
      <c r="B291" s="244"/>
      <c r="C291" s="421"/>
      <c r="D291" s="385"/>
      <c r="E291" s="385"/>
      <c r="F291" s="385"/>
      <c r="G291" s="385"/>
      <c r="H291" s="68"/>
      <c r="I291" s="216"/>
      <c r="J291" s="238"/>
      <c r="K291" s="238"/>
      <c r="L291" s="238"/>
      <c r="M291" s="238"/>
      <c r="N291" s="238"/>
      <c r="O291" s="238"/>
      <c r="P291" s="238"/>
      <c r="Q291" s="563"/>
    </row>
    <row r="292" spans="1:17" ht="12.75" customHeight="1">
      <c r="A292" s="266"/>
      <c r="B292" s="244"/>
      <c r="C292" s="636" t="s">
        <v>320</v>
      </c>
      <c r="D292" s="404"/>
      <c r="E292" s="404"/>
      <c r="F292" s="404"/>
      <c r="G292" s="404"/>
      <c r="H292" s="595"/>
      <c r="I292" s="623"/>
      <c r="J292" s="624"/>
      <c r="K292" s="624"/>
      <c r="L292" s="624"/>
      <c r="M292" s="624"/>
      <c r="N292" s="238">
        <f>IF(O292=0,IF(I292="NA",P292,O292),0)</f>
        <v>0</v>
      </c>
      <c r="O292" s="238">
        <f>(SUM(I292:M294)/100)*P292</f>
        <v>0</v>
      </c>
      <c r="P292" s="238">
        <v>4</v>
      </c>
      <c r="Q292" s="749"/>
    </row>
    <row r="293" spans="1:17">
      <c r="A293" s="266"/>
      <c r="B293" s="244"/>
      <c r="C293" s="594"/>
      <c r="D293" s="404"/>
      <c r="E293" s="404"/>
      <c r="F293" s="404"/>
      <c r="G293" s="404"/>
      <c r="H293" s="595"/>
      <c r="I293" s="623"/>
      <c r="J293" s="624"/>
      <c r="K293" s="624"/>
      <c r="L293" s="624"/>
      <c r="M293" s="624"/>
      <c r="N293" s="238"/>
      <c r="O293" s="238"/>
      <c r="P293" s="238"/>
      <c r="Q293" s="749"/>
    </row>
    <row r="294" spans="1:17">
      <c r="A294" s="269"/>
      <c r="B294" s="244"/>
      <c r="C294" s="594"/>
      <c r="D294" s="404"/>
      <c r="E294" s="404"/>
      <c r="F294" s="404"/>
      <c r="G294" s="404"/>
      <c r="H294" s="595"/>
      <c r="I294" s="623"/>
      <c r="J294" s="624"/>
      <c r="K294" s="624"/>
      <c r="L294" s="624"/>
      <c r="M294" s="624"/>
      <c r="N294" s="238"/>
      <c r="O294" s="238"/>
      <c r="P294" s="238"/>
      <c r="Q294" s="749"/>
    </row>
    <row r="295" spans="1:17" ht="12.75" customHeight="1">
      <c r="A295" s="246">
        <v>3.65</v>
      </c>
      <c r="B295" s="244"/>
      <c r="C295" s="594" t="s">
        <v>21</v>
      </c>
      <c r="D295" s="404"/>
      <c r="E295" s="404"/>
      <c r="F295" s="404"/>
      <c r="G295" s="404"/>
      <c r="H295" s="595"/>
      <c r="I295" s="623"/>
      <c r="J295" s="624"/>
      <c r="K295" s="624"/>
      <c r="L295" s="624"/>
      <c r="M295" s="624"/>
      <c r="N295" s="238">
        <f>IF(O295=0,IF(I295="NA",P295,O295),0)</f>
        <v>0</v>
      </c>
      <c r="O295" s="238">
        <f>(SUM(I295:M297)/100)*P295</f>
        <v>0</v>
      </c>
      <c r="P295" s="238">
        <v>5</v>
      </c>
      <c r="Q295" s="749"/>
    </row>
    <row r="296" spans="1:17">
      <c r="A296" s="246"/>
      <c r="B296" s="244"/>
      <c r="C296" s="594"/>
      <c r="D296" s="404"/>
      <c r="E296" s="404"/>
      <c r="F296" s="404"/>
      <c r="G296" s="404"/>
      <c r="H296" s="595"/>
      <c r="I296" s="623"/>
      <c r="J296" s="624"/>
      <c r="K296" s="624"/>
      <c r="L296" s="624"/>
      <c r="M296" s="624"/>
      <c r="N296" s="238"/>
      <c r="O296" s="238"/>
      <c r="P296" s="238"/>
      <c r="Q296" s="749"/>
    </row>
    <row r="297" spans="1:17">
      <c r="A297" s="246"/>
      <c r="B297" s="244"/>
      <c r="C297" s="594"/>
      <c r="D297" s="404"/>
      <c r="E297" s="404"/>
      <c r="F297" s="404"/>
      <c r="G297" s="404"/>
      <c r="H297" s="595"/>
      <c r="I297" s="623"/>
      <c r="J297" s="624"/>
      <c r="K297" s="624"/>
      <c r="L297" s="624"/>
      <c r="M297" s="624"/>
      <c r="N297" s="238"/>
      <c r="O297" s="238"/>
      <c r="P297" s="238"/>
      <c r="Q297" s="749"/>
    </row>
    <row r="298" spans="1:17">
      <c r="A298" s="246">
        <v>3.66</v>
      </c>
      <c r="B298" s="244"/>
      <c r="C298" s="471" t="s">
        <v>22</v>
      </c>
      <c r="D298" s="609"/>
      <c r="E298" s="609"/>
      <c r="F298" s="609"/>
      <c r="G298" s="609"/>
      <c r="H298" s="610"/>
      <c r="I298" s="305"/>
      <c r="J298" s="241"/>
      <c r="K298" s="241"/>
      <c r="L298" s="241"/>
      <c r="M298" s="241"/>
      <c r="N298" s="238">
        <f>IF(O298=0,IF(I298="NA",P298,O298),0)</f>
        <v>0</v>
      </c>
      <c r="O298" s="238">
        <f>(SUM(I298:M299)/100)*P298</f>
        <v>0</v>
      </c>
      <c r="P298" s="238">
        <v>3</v>
      </c>
      <c r="Q298" s="749"/>
    </row>
    <row r="299" spans="1:17">
      <c r="A299" s="246"/>
      <c r="B299" s="244"/>
      <c r="C299" s="611"/>
      <c r="D299" s="609"/>
      <c r="E299" s="609"/>
      <c r="F299" s="609"/>
      <c r="G299" s="609"/>
      <c r="H299" s="610"/>
      <c r="I299" s="239"/>
      <c r="J299" s="241"/>
      <c r="K299" s="241"/>
      <c r="L299" s="241"/>
      <c r="M299" s="241"/>
      <c r="N299" s="238"/>
      <c r="O299" s="238"/>
      <c r="P299" s="238"/>
      <c r="Q299" s="749"/>
    </row>
    <row r="300" spans="1:17" ht="20.100000000000001" customHeight="1">
      <c r="A300" s="246">
        <v>3.67</v>
      </c>
      <c r="B300" s="244"/>
      <c r="C300" s="594" t="s">
        <v>87</v>
      </c>
      <c r="D300" s="404"/>
      <c r="E300" s="404"/>
      <c r="F300" s="404"/>
      <c r="G300" s="404"/>
      <c r="H300" s="55"/>
      <c r="I300" s="305"/>
      <c r="J300" s="241"/>
      <c r="K300" s="167"/>
      <c r="L300" s="306"/>
      <c r="M300" s="241"/>
      <c r="N300" s="238"/>
      <c r="O300" s="238"/>
      <c r="P300" s="238"/>
      <c r="Q300" s="749"/>
    </row>
    <row r="301" spans="1:17" ht="20.100000000000001" customHeight="1">
      <c r="A301" s="246"/>
      <c r="B301" s="244"/>
      <c r="C301" s="594"/>
      <c r="D301" s="404"/>
      <c r="E301" s="404"/>
      <c r="F301" s="404"/>
      <c r="G301" s="404"/>
      <c r="H301" s="77"/>
      <c r="I301" s="305"/>
      <c r="J301" s="241"/>
      <c r="K301" s="167"/>
      <c r="L301" s="306"/>
      <c r="M301" s="241"/>
      <c r="N301" s="238"/>
      <c r="O301" s="238"/>
      <c r="P301" s="238"/>
      <c r="Q301" s="749"/>
    </row>
    <row r="302" spans="1:17" ht="20.100000000000001" customHeight="1">
      <c r="A302" s="246"/>
      <c r="B302" s="244"/>
      <c r="C302" s="594"/>
      <c r="D302" s="404"/>
      <c r="E302" s="404"/>
      <c r="F302" s="404"/>
      <c r="G302" s="404"/>
      <c r="H302" s="77"/>
      <c r="I302" s="305"/>
      <c r="J302" s="241"/>
      <c r="K302" s="241"/>
      <c r="L302" s="241"/>
      <c r="M302" s="241"/>
      <c r="N302" s="241"/>
      <c r="O302" s="241"/>
      <c r="P302" s="241"/>
      <c r="Q302" s="749"/>
    </row>
    <row r="303" spans="1:17" ht="20.100000000000001" customHeight="1" thickBot="1">
      <c r="A303" s="247"/>
      <c r="B303" s="248"/>
      <c r="C303" s="637"/>
      <c r="D303" s="638"/>
      <c r="E303" s="638"/>
      <c r="F303" s="638"/>
      <c r="G303" s="638"/>
      <c r="H303" s="82"/>
      <c r="I303" s="635"/>
      <c r="J303" s="249"/>
      <c r="K303" s="249"/>
      <c r="L303" s="249"/>
      <c r="M303" s="249"/>
      <c r="N303" s="249"/>
      <c r="O303" s="249"/>
      <c r="P303" s="249"/>
      <c r="Q303" s="750"/>
    </row>
    <row r="304" spans="1:17" ht="20.100000000000001" customHeight="1">
      <c r="A304" s="48"/>
      <c r="B304" s="48"/>
      <c r="C304" s="70"/>
      <c r="D304" s="70"/>
      <c r="E304" s="70"/>
      <c r="F304" s="70"/>
      <c r="G304" s="70"/>
      <c r="H304" s="61"/>
      <c r="I304" s="4"/>
      <c r="J304" s="4"/>
      <c r="K304" s="4"/>
      <c r="L304" s="4"/>
      <c r="M304" s="4"/>
      <c r="N304" s="4"/>
      <c r="O304" s="4"/>
      <c r="P304" s="4"/>
      <c r="Q304" s="91"/>
    </row>
    <row r="305" spans="1:17" ht="20.100000000000001" customHeight="1">
      <c r="A305" s="48"/>
      <c r="B305" s="48"/>
      <c r="C305" s="70"/>
      <c r="D305" s="70"/>
      <c r="E305" s="70"/>
      <c r="F305" s="70"/>
      <c r="G305" s="70"/>
      <c r="H305" s="61"/>
      <c r="I305" s="4"/>
      <c r="J305" s="4"/>
      <c r="K305" s="4"/>
      <c r="L305" s="4"/>
      <c r="M305" s="4"/>
      <c r="N305" s="4"/>
      <c r="O305" s="4"/>
      <c r="P305" s="4"/>
      <c r="Q305" s="91"/>
    </row>
    <row r="306" spans="1:17" s="17" customFormat="1" ht="20.100000000000001" customHeight="1">
      <c r="A306" s="48"/>
      <c r="B306" s="48"/>
      <c r="C306" s="70"/>
      <c r="D306" s="70"/>
      <c r="E306" s="70"/>
      <c r="F306" s="70"/>
      <c r="G306" s="70"/>
      <c r="H306" s="61"/>
      <c r="I306" s="4"/>
      <c r="J306" s="4"/>
      <c r="K306" s="4"/>
      <c r="L306" s="4"/>
      <c r="M306" s="4"/>
      <c r="N306" s="4"/>
      <c r="O306" s="4"/>
      <c r="P306" s="4"/>
      <c r="Q306" s="91"/>
    </row>
    <row r="307" spans="1:17" s="17" customFormat="1" ht="20.100000000000001" customHeight="1" thickBot="1">
      <c r="A307" s="48"/>
      <c r="B307" s="48"/>
      <c r="C307" s="70"/>
      <c r="D307" s="70"/>
      <c r="E307" s="70"/>
      <c r="F307" s="70"/>
      <c r="G307" s="70"/>
      <c r="H307" s="61"/>
      <c r="I307" s="4"/>
      <c r="J307" s="4"/>
      <c r="K307" s="4"/>
      <c r="L307" s="4"/>
      <c r="M307" s="4"/>
      <c r="N307" s="4"/>
      <c r="O307" s="4"/>
      <c r="P307" s="4"/>
      <c r="Q307" s="91"/>
    </row>
    <row r="308" spans="1:17" s="17" customFormat="1">
      <c r="A308" s="279" t="s">
        <v>298</v>
      </c>
      <c r="B308" s="280"/>
      <c r="C308" s="225" t="s">
        <v>104</v>
      </c>
      <c r="D308" s="226"/>
      <c r="E308" s="226"/>
      <c r="F308" s="226"/>
      <c r="G308" s="227"/>
      <c r="H308" s="28"/>
      <c r="I308" s="225" t="s">
        <v>214</v>
      </c>
      <c r="J308" s="264"/>
      <c r="K308" s="264"/>
      <c r="L308" s="226"/>
      <c r="M308" s="227"/>
      <c r="N308" s="310" t="s">
        <v>321</v>
      </c>
      <c r="O308" s="300" t="s">
        <v>222</v>
      </c>
      <c r="P308" s="300" t="s">
        <v>478</v>
      </c>
      <c r="Q308" s="300" t="s">
        <v>223</v>
      </c>
    </row>
    <row r="309" spans="1:17" s="17" customFormat="1">
      <c r="A309" s="281"/>
      <c r="B309" s="282"/>
      <c r="C309" s="183"/>
      <c r="D309" s="228"/>
      <c r="E309" s="228"/>
      <c r="F309" s="228"/>
      <c r="G309" s="185"/>
      <c r="H309" s="29"/>
      <c r="I309" s="183"/>
      <c r="J309" s="257"/>
      <c r="K309" s="257"/>
      <c r="L309" s="228"/>
      <c r="M309" s="185"/>
      <c r="N309" s="311"/>
      <c r="O309" s="301"/>
      <c r="P309" s="301"/>
      <c r="Q309" s="301"/>
    </row>
    <row r="310" spans="1:17" s="17" customFormat="1">
      <c r="A310" s="283"/>
      <c r="B310" s="284"/>
      <c r="C310" s="183"/>
      <c r="D310" s="228"/>
      <c r="E310" s="228"/>
      <c r="F310" s="228"/>
      <c r="G310" s="185"/>
      <c r="H310" s="29"/>
      <c r="I310" s="183"/>
      <c r="J310" s="257"/>
      <c r="K310" s="257"/>
      <c r="L310" s="228"/>
      <c r="M310" s="185"/>
      <c r="N310" s="311"/>
      <c r="O310" s="301"/>
      <c r="P310" s="301"/>
      <c r="Q310" s="301"/>
    </row>
    <row r="311" spans="1:17" s="17" customFormat="1">
      <c r="A311" s="183" t="s">
        <v>210</v>
      </c>
      <c r="B311" s="185" t="s">
        <v>211</v>
      </c>
      <c r="C311" s="218" t="s">
        <v>299</v>
      </c>
      <c r="D311" s="219"/>
      <c r="E311" s="219"/>
      <c r="F311" s="219"/>
      <c r="G311" s="220"/>
      <c r="H311" s="29"/>
      <c r="I311" s="183" t="s">
        <v>301</v>
      </c>
      <c r="J311" s="257"/>
      <c r="K311" s="257"/>
      <c r="L311" s="228"/>
      <c r="M311" s="185"/>
      <c r="N311" s="311"/>
      <c r="O311" s="301"/>
      <c r="P311" s="301"/>
      <c r="Q311" s="301"/>
    </row>
    <row r="312" spans="1:17" s="17" customFormat="1">
      <c r="A312" s="183"/>
      <c r="B312" s="185"/>
      <c r="C312" s="189"/>
      <c r="D312" s="221"/>
      <c r="E312" s="221"/>
      <c r="F312" s="221"/>
      <c r="G312" s="190"/>
      <c r="H312" s="29"/>
      <c r="I312" s="183"/>
      <c r="J312" s="257"/>
      <c r="K312" s="257"/>
      <c r="L312" s="228"/>
      <c r="M312" s="185"/>
      <c r="N312" s="311"/>
      <c r="O312" s="301"/>
      <c r="P312" s="301"/>
      <c r="Q312" s="301"/>
    </row>
    <row r="313" spans="1:17" s="17" customFormat="1" ht="13.5" thickBot="1">
      <c r="A313" s="184"/>
      <c r="B313" s="186"/>
      <c r="C313" s="222"/>
      <c r="D313" s="223"/>
      <c r="E313" s="223"/>
      <c r="F313" s="223"/>
      <c r="G313" s="224"/>
      <c r="H313" s="30"/>
      <c r="I313" s="20">
        <v>0</v>
      </c>
      <c r="J313" s="73">
        <v>25</v>
      </c>
      <c r="K313" s="73">
        <v>50</v>
      </c>
      <c r="L313" s="21">
        <v>75</v>
      </c>
      <c r="M313" s="22">
        <v>100</v>
      </c>
      <c r="N313" s="311"/>
      <c r="O313" s="302"/>
      <c r="P313" s="302"/>
      <c r="Q313" s="302"/>
    </row>
    <row r="314" spans="1:17" s="17" customFormat="1">
      <c r="A314" s="245">
        <v>3.69</v>
      </c>
      <c r="B314" s="243"/>
      <c r="C314" s="612" t="s">
        <v>322</v>
      </c>
      <c r="D314" s="613"/>
      <c r="E314" s="613"/>
      <c r="F314" s="613"/>
      <c r="G314" s="613"/>
      <c r="H314" s="114"/>
      <c r="I314" s="372"/>
      <c r="J314" s="256"/>
      <c r="K314" s="256"/>
      <c r="L314" s="256"/>
      <c r="M314" s="256"/>
      <c r="N314" s="256"/>
      <c r="O314" s="256"/>
      <c r="P314" s="256"/>
      <c r="Q314" s="751"/>
    </row>
    <row r="315" spans="1:17">
      <c r="A315" s="246"/>
      <c r="B315" s="244"/>
      <c r="C315" s="594"/>
      <c r="D315" s="404"/>
      <c r="E315" s="404"/>
      <c r="F315" s="404"/>
      <c r="G315" s="404"/>
      <c r="H315" s="77"/>
      <c r="I315" s="216"/>
      <c r="J315" s="238"/>
      <c r="K315" s="238"/>
      <c r="L315" s="238"/>
      <c r="M315" s="238"/>
      <c r="N315" s="238"/>
      <c r="O315" s="238"/>
      <c r="P315" s="238"/>
      <c r="Q315" s="749"/>
    </row>
    <row r="316" spans="1:17" ht="20.100000000000001" customHeight="1">
      <c r="A316" s="246"/>
      <c r="B316" s="244"/>
      <c r="C316" s="594" t="s">
        <v>23</v>
      </c>
      <c r="D316" s="404"/>
      <c r="E316" s="404"/>
      <c r="F316" s="404"/>
      <c r="G316" s="404"/>
      <c r="H316" s="77"/>
      <c r="I316" s="165"/>
      <c r="J316" s="166"/>
      <c r="K316" s="166"/>
      <c r="L316" s="166"/>
      <c r="M316" s="166"/>
      <c r="N316" s="18">
        <f>IF(O316=0,IF(I316="NA",P316,O316),0)</f>
        <v>0</v>
      </c>
      <c r="O316" s="18">
        <f>(SUM(I316:M316)/100)*P316</f>
        <v>0</v>
      </c>
      <c r="P316" s="18">
        <v>3</v>
      </c>
      <c r="Q316" s="749"/>
    </row>
    <row r="317" spans="1:17" ht="20.100000000000001" customHeight="1">
      <c r="A317" s="246"/>
      <c r="B317" s="244"/>
      <c r="C317" s="594" t="s">
        <v>24</v>
      </c>
      <c r="D317" s="404"/>
      <c r="E317" s="404"/>
      <c r="F317" s="404"/>
      <c r="G317" s="404"/>
      <c r="H317" s="77"/>
      <c r="I317" s="165"/>
      <c r="J317" s="166"/>
      <c r="K317" s="166"/>
      <c r="L317" s="166"/>
      <c r="M317" s="166"/>
      <c r="N317" s="18">
        <f>IF(O317=0,IF(I317="NA",P317,O317),0)</f>
        <v>0</v>
      </c>
      <c r="O317" s="18">
        <f>(SUM(I317:M317)/100)*P317</f>
        <v>0</v>
      </c>
      <c r="P317" s="18">
        <v>3</v>
      </c>
      <c r="Q317" s="749"/>
    </row>
    <row r="318" spans="1:17" ht="12.75" customHeight="1">
      <c r="A318" s="246">
        <v>3.7</v>
      </c>
      <c r="B318" s="244"/>
      <c r="C318" s="594" t="s">
        <v>141</v>
      </c>
      <c r="D318" s="404"/>
      <c r="E318" s="404"/>
      <c r="F318" s="404"/>
      <c r="G318" s="404"/>
      <c r="H318" s="77"/>
      <c r="I318" s="239"/>
      <c r="J318" s="241"/>
      <c r="K318" s="241"/>
      <c r="L318" s="241"/>
      <c r="M318" s="241"/>
      <c r="N318" s="238">
        <f>IF(O318=0,IF(I318="NA",P318,O318),0)</f>
        <v>0</v>
      </c>
      <c r="O318" s="238">
        <f>(SUM(I318:M320)/100)*P318</f>
        <v>0</v>
      </c>
      <c r="P318" s="238">
        <v>3</v>
      </c>
      <c r="Q318" s="749"/>
    </row>
    <row r="319" spans="1:17">
      <c r="A319" s="246"/>
      <c r="B319" s="244"/>
      <c r="C319" s="594"/>
      <c r="D319" s="404"/>
      <c r="E319" s="404"/>
      <c r="F319" s="404"/>
      <c r="G319" s="404"/>
      <c r="H319" s="77"/>
      <c r="I319" s="239"/>
      <c r="J319" s="241"/>
      <c r="K319" s="241"/>
      <c r="L319" s="241"/>
      <c r="M319" s="241"/>
      <c r="N319" s="238"/>
      <c r="O319" s="238"/>
      <c r="P319" s="238"/>
      <c r="Q319" s="749"/>
    </row>
    <row r="320" spans="1:17">
      <c r="A320" s="246"/>
      <c r="B320" s="244"/>
      <c r="C320" s="594"/>
      <c r="D320" s="404"/>
      <c r="E320" s="404"/>
      <c r="F320" s="404"/>
      <c r="G320" s="404"/>
      <c r="H320" s="77"/>
      <c r="I320" s="239"/>
      <c r="J320" s="241"/>
      <c r="K320" s="241"/>
      <c r="L320" s="241"/>
      <c r="M320" s="241"/>
      <c r="N320" s="238"/>
      <c r="O320" s="238"/>
      <c r="P320" s="238"/>
      <c r="Q320" s="749"/>
    </row>
    <row r="321" spans="1:17" ht="15" customHeight="1">
      <c r="A321" s="215">
        <v>3.71</v>
      </c>
      <c r="B321" s="244"/>
      <c r="C321" s="471" t="s">
        <v>142</v>
      </c>
      <c r="D321" s="472"/>
      <c r="E321" s="472"/>
      <c r="F321" s="472"/>
      <c r="G321" s="472"/>
      <c r="H321" s="473"/>
      <c r="I321" s="239"/>
      <c r="J321" s="241"/>
      <c r="K321" s="241"/>
      <c r="L321" s="241"/>
      <c r="M321" s="241"/>
      <c r="N321" s="238">
        <f>IF(O321=0,IF(I321="NA",P321,O321),0)</f>
        <v>0</v>
      </c>
      <c r="O321" s="238">
        <f>(SUM(I321:M322)/100)*P321</f>
        <v>0</v>
      </c>
      <c r="P321" s="598">
        <v>3</v>
      </c>
      <c r="Q321" s="749"/>
    </row>
    <row r="322" spans="1:17" ht="15" customHeight="1">
      <c r="A322" s="215"/>
      <c r="B322" s="244"/>
      <c r="C322" s="471"/>
      <c r="D322" s="472"/>
      <c r="E322" s="472"/>
      <c r="F322" s="472"/>
      <c r="G322" s="472"/>
      <c r="H322" s="473"/>
      <c r="I322" s="239"/>
      <c r="J322" s="241"/>
      <c r="K322" s="241"/>
      <c r="L322" s="241"/>
      <c r="M322" s="241"/>
      <c r="N322" s="238"/>
      <c r="O322" s="238"/>
      <c r="P322" s="598"/>
      <c r="Q322" s="749"/>
    </row>
    <row r="323" spans="1:17" ht="12.75" customHeight="1">
      <c r="A323" s="215">
        <v>3.72</v>
      </c>
      <c r="B323" s="244"/>
      <c r="C323" s="594" t="s">
        <v>468</v>
      </c>
      <c r="D323" s="404"/>
      <c r="E323" s="404"/>
      <c r="F323" s="404"/>
      <c r="G323" s="404"/>
      <c r="H323" s="595"/>
      <c r="I323" s="305"/>
      <c r="J323" s="241"/>
      <c r="K323" s="241"/>
      <c r="L323" s="241"/>
      <c r="M323" s="241"/>
      <c r="N323" s="238">
        <f>IF(O323=0,IF(I323="NA",P323,O323),0)</f>
        <v>0</v>
      </c>
      <c r="O323" s="238">
        <f>(SUM(I323:M325)/100)*P323</f>
        <v>0</v>
      </c>
      <c r="P323" s="598">
        <v>2</v>
      </c>
      <c r="Q323" s="749"/>
    </row>
    <row r="324" spans="1:17" ht="15" customHeight="1">
      <c r="A324" s="215"/>
      <c r="B324" s="244"/>
      <c r="C324" s="594"/>
      <c r="D324" s="404"/>
      <c r="E324" s="404"/>
      <c r="F324" s="404"/>
      <c r="G324" s="404"/>
      <c r="H324" s="595"/>
      <c r="I324" s="239"/>
      <c r="J324" s="241"/>
      <c r="K324" s="241"/>
      <c r="L324" s="241"/>
      <c r="M324" s="241"/>
      <c r="N324" s="238"/>
      <c r="O324" s="238"/>
      <c r="P324" s="598"/>
      <c r="Q324" s="749"/>
    </row>
    <row r="325" spans="1:17" ht="15" customHeight="1">
      <c r="A325" s="215"/>
      <c r="B325" s="244"/>
      <c r="C325" s="594"/>
      <c r="D325" s="404"/>
      <c r="E325" s="404"/>
      <c r="F325" s="404"/>
      <c r="G325" s="404"/>
      <c r="H325" s="595"/>
      <c r="I325" s="239"/>
      <c r="J325" s="241"/>
      <c r="K325" s="241"/>
      <c r="L325" s="241"/>
      <c r="M325" s="241"/>
      <c r="N325" s="238"/>
      <c r="O325" s="238"/>
      <c r="P325" s="598"/>
      <c r="Q325" s="749"/>
    </row>
    <row r="326" spans="1:17" ht="15" customHeight="1">
      <c r="A326" s="215">
        <v>3.73</v>
      </c>
      <c r="B326" s="244"/>
      <c r="C326" s="470" t="s">
        <v>495</v>
      </c>
      <c r="D326" s="472"/>
      <c r="E326" s="472"/>
      <c r="F326" s="472"/>
      <c r="G326" s="472"/>
      <c r="H326" s="473"/>
      <c r="I326" s="239"/>
      <c r="J326" s="241"/>
      <c r="K326" s="241"/>
      <c r="L326" s="241"/>
      <c r="M326" s="241"/>
      <c r="N326" s="238">
        <v>0</v>
      </c>
      <c r="O326" s="238">
        <f>(SUM(I326:M327)/100)*P326</f>
        <v>0</v>
      </c>
      <c r="P326" s="598">
        <v>3</v>
      </c>
      <c r="Q326" s="749"/>
    </row>
    <row r="327" spans="1:17" ht="15" customHeight="1">
      <c r="A327" s="215"/>
      <c r="B327" s="244"/>
      <c r="C327" s="471"/>
      <c r="D327" s="472"/>
      <c r="E327" s="472"/>
      <c r="F327" s="472"/>
      <c r="G327" s="472"/>
      <c r="H327" s="473"/>
      <c r="I327" s="239"/>
      <c r="J327" s="241"/>
      <c r="K327" s="241"/>
      <c r="L327" s="241"/>
      <c r="M327" s="241"/>
      <c r="N327" s="238"/>
      <c r="O327" s="238"/>
      <c r="P327" s="598"/>
      <c r="Q327" s="749"/>
    </row>
    <row r="328" spans="1:17" ht="20.100000000000001" customHeight="1">
      <c r="A328" s="215">
        <v>3.71</v>
      </c>
      <c r="B328" s="244"/>
      <c r="C328" s="594" t="s">
        <v>143</v>
      </c>
      <c r="D328" s="404"/>
      <c r="E328" s="404"/>
      <c r="F328" s="404"/>
      <c r="G328" s="404"/>
      <c r="H328" s="595"/>
      <c r="I328" s="305"/>
      <c r="J328" s="241"/>
      <c r="K328" s="241"/>
      <c r="L328" s="241"/>
      <c r="M328" s="241"/>
      <c r="N328" s="238">
        <f>IF(O328=0,IF(I328="NA",P328,O328),0)</f>
        <v>0</v>
      </c>
      <c r="O328" s="238">
        <f>(SUM(I328:M330)/100)*P328</f>
        <v>0</v>
      </c>
      <c r="P328" s="238">
        <v>3</v>
      </c>
      <c r="Q328" s="749"/>
    </row>
    <row r="329" spans="1:17" ht="20.100000000000001" customHeight="1">
      <c r="A329" s="215"/>
      <c r="B329" s="244"/>
      <c r="C329" s="594"/>
      <c r="D329" s="404"/>
      <c r="E329" s="404"/>
      <c r="F329" s="404"/>
      <c r="G329" s="404"/>
      <c r="H329" s="595"/>
      <c r="I329" s="239"/>
      <c r="J329" s="241"/>
      <c r="K329" s="241"/>
      <c r="L329" s="241"/>
      <c r="M329" s="241"/>
      <c r="N329" s="238"/>
      <c r="O329" s="238"/>
      <c r="P329" s="238"/>
      <c r="Q329" s="749"/>
    </row>
    <row r="330" spans="1:17" ht="20.100000000000001" customHeight="1">
      <c r="A330" s="215"/>
      <c r="B330" s="244"/>
      <c r="C330" s="594"/>
      <c r="D330" s="404"/>
      <c r="E330" s="404"/>
      <c r="F330" s="404"/>
      <c r="G330" s="404"/>
      <c r="H330" s="595"/>
      <c r="I330" s="239"/>
      <c r="J330" s="241"/>
      <c r="K330" s="241"/>
      <c r="L330" s="241"/>
      <c r="M330" s="241"/>
      <c r="N330" s="238"/>
      <c r="O330" s="238"/>
      <c r="P330" s="238"/>
      <c r="Q330" s="749"/>
    </row>
    <row r="331" spans="1:17" ht="15" customHeight="1">
      <c r="A331" s="215">
        <v>3.76</v>
      </c>
      <c r="B331" s="244"/>
      <c r="C331" s="471" t="s">
        <v>144</v>
      </c>
      <c r="D331" s="472"/>
      <c r="E331" s="472"/>
      <c r="F331" s="472"/>
      <c r="G331" s="472"/>
      <c r="H331" s="473"/>
      <c r="I331" s="305"/>
      <c r="J331" s="241"/>
      <c r="K331" s="241"/>
      <c r="L331" s="241"/>
      <c r="M331" s="241"/>
      <c r="N331" s="238">
        <f>IF(O331=0,IF(I331="NA",P331,O331),0)</f>
        <v>0</v>
      </c>
      <c r="O331" s="238">
        <f>(SUM(I331:M332)/100)*P331</f>
        <v>0</v>
      </c>
      <c r="P331" s="238">
        <v>2</v>
      </c>
      <c r="Q331" s="749"/>
    </row>
    <row r="332" spans="1:17" ht="15" customHeight="1">
      <c r="A332" s="215"/>
      <c r="B332" s="244"/>
      <c r="C332" s="471"/>
      <c r="D332" s="472"/>
      <c r="E332" s="472"/>
      <c r="F332" s="472"/>
      <c r="G332" s="472"/>
      <c r="H332" s="473"/>
      <c r="I332" s="239"/>
      <c r="J332" s="241"/>
      <c r="K332" s="241"/>
      <c r="L332" s="241"/>
      <c r="M332" s="241"/>
      <c r="N332" s="238"/>
      <c r="O332" s="238"/>
      <c r="P332" s="238"/>
      <c r="Q332" s="749"/>
    </row>
    <row r="333" spans="1:17" ht="15" customHeight="1">
      <c r="A333" s="215">
        <v>3.77</v>
      </c>
      <c r="B333" s="244"/>
      <c r="C333" s="471" t="s">
        <v>25</v>
      </c>
      <c r="D333" s="472"/>
      <c r="E333" s="472"/>
      <c r="F333" s="472"/>
      <c r="G333" s="472"/>
      <c r="H333" s="473"/>
      <c r="I333" s="239"/>
      <c r="J333" s="241"/>
      <c r="K333" s="241"/>
      <c r="L333" s="241"/>
      <c r="M333" s="241"/>
      <c r="N333" s="238">
        <f>IF(O333=0,IF(I333="NA",P333,O333),0)</f>
        <v>0</v>
      </c>
      <c r="O333" s="238">
        <f>(SUM(I333:M334)/100)*P333</f>
        <v>0</v>
      </c>
      <c r="P333" s="598">
        <v>3</v>
      </c>
      <c r="Q333" s="749"/>
    </row>
    <row r="334" spans="1:17" ht="15" customHeight="1">
      <c r="A334" s="215"/>
      <c r="B334" s="244"/>
      <c r="C334" s="471"/>
      <c r="D334" s="472"/>
      <c r="E334" s="472"/>
      <c r="F334" s="472"/>
      <c r="G334" s="472"/>
      <c r="H334" s="473"/>
      <c r="I334" s="239"/>
      <c r="J334" s="241"/>
      <c r="K334" s="241"/>
      <c r="L334" s="241"/>
      <c r="M334" s="241"/>
      <c r="N334" s="238"/>
      <c r="O334" s="238"/>
      <c r="P334" s="598"/>
      <c r="Q334" s="749"/>
    </row>
    <row r="335" spans="1:17" ht="15" customHeight="1">
      <c r="A335" s="215"/>
      <c r="B335" s="244"/>
      <c r="C335" s="568" t="s">
        <v>103</v>
      </c>
      <c r="D335" s="392"/>
      <c r="E335" s="392"/>
      <c r="F335" s="392"/>
      <c r="G335" s="392"/>
      <c r="H335" s="393"/>
      <c r="I335" s="216"/>
      <c r="J335" s="238"/>
      <c r="K335" s="238"/>
      <c r="L335" s="238"/>
      <c r="M335" s="238"/>
      <c r="N335" s="238"/>
      <c r="O335" s="238"/>
      <c r="P335" s="238"/>
      <c r="Q335" s="632">
        <v>34</v>
      </c>
    </row>
    <row r="336" spans="1:17" ht="15" customHeight="1">
      <c r="A336" s="215"/>
      <c r="B336" s="244"/>
      <c r="C336" s="568"/>
      <c r="D336" s="392"/>
      <c r="E336" s="392"/>
      <c r="F336" s="392"/>
      <c r="G336" s="392"/>
      <c r="H336" s="393"/>
      <c r="I336" s="216"/>
      <c r="J336" s="238"/>
      <c r="K336" s="238"/>
      <c r="L336" s="238"/>
      <c r="M336" s="238"/>
      <c r="N336" s="238"/>
      <c r="O336" s="238"/>
      <c r="P336" s="238"/>
      <c r="Q336" s="633"/>
    </row>
    <row r="337" spans="1:17" ht="12.75" customHeight="1">
      <c r="A337" s="215">
        <v>3.78</v>
      </c>
      <c r="B337" s="244"/>
      <c r="C337" s="591" t="s">
        <v>145</v>
      </c>
      <c r="D337" s="592"/>
      <c r="E337" s="592"/>
      <c r="F337" s="592"/>
      <c r="G337" s="592"/>
      <c r="H337" s="593"/>
      <c r="I337" s="216"/>
      <c r="J337" s="238"/>
      <c r="K337" s="238"/>
      <c r="L337" s="238"/>
      <c r="M337" s="238"/>
      <c r="N337" s="238"/>
      <c r="O337" s="238"/>
      <c r="P337" s="238"/>
      <c r="Q337" s="633"/>
    </row>
    <row r="338" spans="1:17">
      <c r="A338" s="215"/>
      <c r="B338" s="244"/>
      <c r="C338" s="591"/>
      <c r="D338" s="592"/>
      <c r="E338" s="592"/>
      <c r="F338" s="592"/>
      <c r="G338" s="592"/>
      <c r="H338" s="593"/>
      <c r="I338" s="216"/>
      <c r="J338" s="238"/>
      <c r="K338" s="238"/>
      <c r="L338" s="238"/>
      <c r="M338" s="238"/>
      <c r="N338" s="238"/>
      <c r="O338" s="238"/>
      <c r="P338" s="238"/>
      <c r="Q338" s="634"/>
    </row>
    <row r="339" spans="1:17" ht="20.100000000000001" customHeight="1">
      <c r="A339" s="215"/>
      <c r="B339" s="244"/>
      <c r="C339" s="590" t="s">
        <v>146</v>
      </c>
      <c r="D339" s="413"/>
      <c r="E339" s="413"/>
      <c r="F339" s="413"/>
      <c r="G339" s="413"/>
      <c r="H339" s="120"/>
      <c r="I339" s="165"/>
      <c r="J339" s="166"/>
      <c r="K339" s="166"/>
      <c r="L339" s="166"/>
      <c r="M339" s="166"/>
      <c r="N339" s="18">
        <f t="shared" ref="N339:N346" si="7">IF(O339=0,IF(I339="NA",P339,O339),0)</f>
        <v>0</v>
      </c>
      <c r="O339" s="102">
        <f>(SUM(I339:M339)/100)*P339</f>
        <v>0</v>
      </c>
      <c r="P339" s="102">
        <v>1</v>
      </c>
      <c r="Q339" s="115"/>
    </row>
    <row r="340" spans="1:17" ht="20.100000000000001" customHeight="1">
      <c r="A340" s="215"/>
      <c r="B340" s="244"/>
      <c r="C340" s="353">
        <v>1</v>
      </c>
      <c r="D340" s="413"/>
      <c r="E340" s="413"/>
      <c r="F340" s="413"/>
      <c r="G340" s="413"/>
      <c r="H340" s="120"/>
      <c r="I340" s="168"/>
      <c r="J340" s="166"/>
      <c r="K340" s="166"/>
      <c r="L340" s="166"/>
      <c r="M340" s="166"/>
      <c r="N340" s="18">
        <f t="shared" si="7"/>
        <v>0</v>
      </c>
      <c r="O340" s="102">
        <f t="shared" ref="O340:O346" si="8">(SUM(I340:M340)/100)*P340</f>
        <v>0</v>
      </c>
      <c r="P340" s="102">
        <v>0</v>
      </c>
      <c r="Q340" s="113"/>
    </row>
    <row r="341" spans="1:17" ht="20.100000000000001" customHeight="1">
      <c r="A341" s="215"/>
      <c r="B341" s="244"/>
      <c r="C341" s="353" t="s">
        <v>498</v>
      </c>
      <c r="D341" s="413"/>
      <c r="E341" s="413"/>
      <c r="F341" s="413"/>
      <c r="G341" s="413"/>
      <c r="H341" s="120"/>
      <c r="I341" s="168"/>
      <c r="J341" s="166"/>
      <c r="K341" s="166"/>
      <c r="L341" s="166"/>
      <c r="M341" s="166"/>
      <c r="N341" s="18">
        <f t="shared" si="7"/>
        <v>0</v>
      </c>
      <c r="O341" s="102">
        <f t="shared" si="8"/>
        <v>0</v>
      </c>
      <c r="P341" s="102">
        <v>1</v>
      </c>
      <c r="Q341" s="113"/>
    </row>
    <row r="342" spans="1:17" ht="20.100000000000001" customHeight="1">
      <c r="A342" s="215"/>
      <c r="B342" s="244"/>
      <c r="C342" s="353" t="s">
        <v>499</v>
      </c>
      <c r="D342" s="413"/>
      <c r="E342" s="413"/>
      <c r="F342" s="413"/>
      <c r="G342" s="413"/>
      <c r="H342" s="120"/>
      <c r="I342" s="168"/>
      <c r="J342" s="166"/>
      <c r="K342" s="166"/>
      <c r="L342" s="166"/>
      <c r="M342" s="166"/>
      <c r="N342" s="18">
        <f t="shared" si="7"/>
        <v>0</v>
      </c>
      <c r="O342" s="102">
        <f t="shared" si="8"/>
        <v>0</v>
      </c>
      <c r="P342" s="102">
        <v>1</v>
      </c>
      <c r="Q342" s="113"/>
    </row>
    <row r="343" spans="1:17" ht="20.100000000000001" customHeight="1">
      <c r="A343" s="215"/>
      <c r="B343" s="244"/>
      <c r="C343" s="353" t="s">
        <v>500</v>
      </c>
      <c r="D343" s="413"/>
      <c r="E343" s="413"/>
      <c r="F343" s="413"/>
      <c r="G343" s="413"/>
      <c r="H343" s="120"/>
      <c r="I343" s="165"/>
      <c r="J343" s="166"/>
      <c r="K343" s="166"/>
      <c r="L343" s="166"/>
      <c r="M343" s="166"/>
      <c r="N343" s="18">
        <f t="shared" si="7"/>
        <v>0</v>
      </c>
      <c r="O343" s="102">
        <f t="shared" si="8"/>
        <v>0</v>
      </c>
      <c r="P343" s="102">
        <v>1</v>
      </c>
      <c r="Q343" s="113"/>
    </row>
    <row r="344" spans="1:17" s="56" customFormat="1" ht="20.100000000000001" customHeight="1">
      <c r="A344" s="215"/>
      <c r="B344" s="244"/>
      <c r="C344" s="353" t="s">
        <v>501</v>
      </c>
      <c r="D344" s="413"/>
      <c r="E344" s="413"/>
      <c r="F344" s="413"/>
      <c r="G344" s="413"/>
      <c r="H344" s="120"/>
      <c r="I344" s="168"/>
      <c r="J344" s="166"/>
      <c r="K344" s="166"/>
      <c r="L344" s="166"/>
      <c r="M344" s="166"/>
      <c r="N344" s="18">
        <f t="shared" si="7"/>
        <v>0</v>
      </c>
      <c r="O344" s="102">
        <f t="shared" si="8"/>
        <v>0</v>
      </c>
      <c r="P344" s="102">
        <v>1</v>
      </c>
      <c r="Q344" s="113"/>
    </row>
    <row r="345" spans="1:17" s="56" customFormat="1" ht="20.100000000000001" customHeight="1">
      <c r="A345" s="215"/>
      <c r="B345" s="244"/>
      <c r="C345" s="353" t="s">
        <v>502</v>
      </c>
      <c r="D345" s="413"/>
      <c r="E345" s="413"/>
      <c r="F345" s="413"/>
      <c r="G345" s="413"/>
      <c r="H345" s="120"/>
      <c r="I345" s="165"/>
      <c r="J345" s="166"/>
      <c r="K345" s="166"/>
      <c r="L345" s="166"/>
      <c r="M345" s="166"/>
      <c r="N345" s="18">
        <f t="shared" si="7"/>
        <v>0</v>
      </c>
      <c r="O345" s="102">
        <f t="shared" si="8"/>
        <v>0</v>
      </c>
      <c r="P345" s="102">
        <v>1</v>
      </c>
      <c r="Q345" s="113"/>
    </row>
    <row r="346" spans="1:17" s="56" customFormat="1" ht="20.100000000000001" customHeight="1">
      <c r="A346" s="215"/>
      <c r="B346" s="244"/>
      <c r="C346" s="353" t="s">
        <v>503</v>
      </c>
      <c r="D346" s="413"/>
      <c r="E346" s="413"/>
      <c r="F346" s="413"/>
      <c r="G346" s="413"/>
      <c r="H346" s="121"/>
      <c r="I346" s="165"/>
      <c r="J346" s="166"/>
      <c r="K346" s="166"/>
      <c r="L346" s="166"/>
      <c r="M346" s="166"/>
      <c r="N346" s="18">
        <f t="shared" si="7"/>
        <v>0</v>
      </c>
      <c r="O346" s="102">
        <f t="shared" si="8"/>
        <v>0</v>
      </c>
      <c r="P346" s="102">
        <v>1</v>
      </c>
      <c r="Q346" s="113"/>
    </row>
    <row r="347" spans="1:17" s="69" customFormat="1" ht="20.100000000000001" customHeight="1">
      <c r="A347" s="50"/>
      <c r="B347" s="48"/>
      <c r="C347" s="70"/>
      <c r="D347" s="70"/>
      <c r="E347" s="70"/>
      <c r="F347" s="70"/>
      <c r="G347" s="70"/>
      <c r="H347" s="83"/>
      <c r="I347" s="4"/>
      <c r="J347" s="4"/>
      <c r="K347" s="4"/>
      <c r="L347" s="4"/>
      <c r="M347" s="4"/>
      <c r="N347" s="4"/>
      <c r="O347" s="33"/>
      <c r="P347" s="33"/>
      <c r="Q347" s="91"/>
    </row>
    <row r="348" spans="1:17" s="69" customFormat="1" ht="20.100000000000001" customHeight="1">
      <c r="A348" s="50"/>
      <c r="B348" s="48"/>
      <c r="C348" s="70"/>
      <c r="D348" s="70"/>
      <c r="E348" s="70"/>
      <c r="F348" s="70"/>
      <c r="G348" s="70"/>
      <c r="H348" s="83"/>
      <c r="I348" s="4"/>
      <c r="J348" s="4"/>
      <c r="K348" s="4"/>
      <c r="L348" s="4"/>
      <c r="M348" s="4"/>
      <c r="N348" s="4"/>
      <c r="O348" s="33"/>
      <c r="P348" s="33"/>
      <c r="Q348" s="91"/>
    </row>
    <row r="349" spans="1:17" s="69" customFormat="1" ht="20.100000000000001" customHeight="1">
      <c r="A349" s="50"/>
      <c r="B349" s="48"/>
      <c r="C349" s="70"/>
      <c r="D349" s="70"/>
      <c r="E349" s="70"/>
      <c r="F349" s="70"/>
      <c r="G349" s="70"/>
      <c r="H349" s="83"/>
      <c r="I349" s="4"/>
      <c r="J349" s="4"/>
      <c r="K349" s="4"/>
      <c r="L349" s="4"/>
      <c r="M349" s="4"/>
      <c r="N349" s="4"/>
      <c r="O349" s="33"/>
      <c r="P349" s="33"/>
      <c r="Q349" s="91"/>
    </row>
    <row r="350" spans="1:17" s="69" customFormat="1" ht="20.100000000000001" customHeight="1">
      <c r="A350" s="50"/>
      <c r="B350" s="48"/>
      <c r="C350" s="70"/>
      <c r="D350" s="70"/>
      <c r="E350" s="70"/>
      <c r="F350" s="70"/>
      <c r="G350" s="70"/>
      <c r="H350" s="83"/>
      <c r="I350" s="4"/>
      <c r="J350" s="4"/>
      <c r="K350" s="4"/>
      <c r="L350" s="4"/>
      <c r="M350" s="4"/>
      <c r="N350" s="4"/>
      <c r="O350" s="33"/>
      <c r="P350" s="33"/>
      <c r="Q350" s="91"/>
    </row>
    <row r="351" spans="1:17" s="69" customFormat="1" ht="20.100000000000001" customHeight="1" thickBot="1">
      <c r="A351" s="50"/>
      <c r="B351" s="48"/>
      <c r="C351" s="70"/>
      <c r="D351" s="70"/>
      <c r="E351" s="70"/>
      <c r="F351" s="70"/>
      <c r="G351" s="70"/>
      <c r="H351" s="83"/>
      <c r="I351" s="4"/>
      <c r="J351" s="4"/>
      <c r="K351" s="4"/>
      <c r="L351" s="4"/>
      <c r="M351" s="4"/>
      <c r="N351" s="4"/>
      <c r="O351" s="33"/>
      <c r="P351" s="33"/>
      <c r="Q351" s="91"/>
    </row>
    <row r="352" spans="1:17" s="17" customFormat="1">
      <c r="A352" s="599" t="s">
        <v>298</v>
      </c>
      <c r="B352" s="600"/>
      <c r="C352" s="225" t="s">
        <v>104</v>
      </c>
      <c r="D352" s="226"/>
      <c r="E352" s="226"/>
      <c r="F352" s="226"/>
      <c r="G352" s="227"/>
      <c r="H352" s="28"/>
      <c r="I352" s="225" t="s">
        <v>214</v>
      </c>
      <c r="J352" s="226"/>
      <c r="K352" s="226"/>
      <c r="L352" s="226"/>
      <c r="M352" s="227"/>
      <c r="N352" s="310" t="s">
        <v>321</v>
      </c>
      <c r="O352" s="300" t="s">
        <v>222</v>
      </c>
      <c r="P352" s="300" t="s">
        <v>478</v>
      </c>
      <c r="Q352" s="300" t="s">
        <v>223</v>
      </c>
    </row>
    <row r="353" spans="1:17" s="17" customFormat="1">
      <c r="A353" s="421"/>
      <c r="B353" s="601"/>
      <c r="C353" s="183"/>
      <c r="D353" s="228"/>
      <c r="E353" s="228"/>
      <c r="F353" s="228"/>
      <c r="G353" s="185"/>
      <c r="H353" s="29"/>
      <c r="I353" s="183"/>
      <c r="J353" s="228"/>
      <c r="K353" s="228"/>
      <c r="L353" s="228"/>
      <c r="M353" s="185"/>
      <c r="N353" s="311"/>
      <c r="O353" s="301"/>
      <c r="P353" s="301"/>
      <c r="Q353" s="301"/>
    </row>
    <row r="354" spans="1:17" s="17" customFormat="1">
      <c r="A354" s="421"/>
      <c r="B354" s="601"/>
      <c r="C354" s="183"/>
      <c r="D354" s="228"/>
      <c r="E354" s="228"/>
      <c r="F354" s="228"/>
      <c r="G354" s="185"/>
      <c r="H354" s="29"/>
      <c r="I354" s="183"/>
      <c r="J354" s="228"/>
      <c r="K354" s="228"/>
      <c r="L354" s="228"/>
      <c r="M354" s="185"/>
      <c r="N354" s="311"/>
      <c r="O354" s="301"/>
      <c r="P354" s="301"/>
      <c r="Q354" s="301"/>
    </row>
    <row r="355" spans="1:17" s="17" customFormat="1">
      <c r="A355" s="183" t="s">
        <v>210</v>
      </c>
      <c r="B355" s="185" t="s">
        <v>211</v>
      </c>
      <c r="C355" s="273" t="s">
        <v>299</v>
      </c>
      <c r="D355" s="274"/>
      <c r="E355" s="274"/>
      <c r="F355" s="274"/>
      <c r="G355" s="275"/>
      <c r="H355" s="29"/>
      <c r="I355" s="183" t="s">
        <v>301</v>
      </c>
      <c r="J355" s="228"/>
      <c r="K355" s="228"/>
      <c r="L355" s="228"/>
      <c r="M355" s="185"/>
      <c r="N355" s="311"/>
      <c r="O355" s="301"/>
      <c r="P355" s="301"/>
      <c r="Q355" s="301"/>
    </row>
    <row r="356" spans="1:17" s="17" customFormat="1">
      <c r="A356" s="183"/>
      <c r="B356" s="185"/>
      <c r="C356" s="273"/>
      <c r="D356" s="274"/>
      <c r="E356" s="274"/>
      <c r="F356" s="274"/>
      <c r="G356" s="275"/>
      <c r="H356" s="29"/>
      <c r="I356" s="183"/>
      <c r="J356" s="228"/>
      <c r="K356" s="228"/>
      <c r="L356" s="228"/>
      <c r="M356" s="185"/>
      <c r="N356" s="311"/>
      <c r="O356" s="301"/>
      <c r="P356" s="301"/>
      <c r="Q356" s="301"/>
    </row>
    <row r="357" spans="1:17" s="17" customFormat="1" ht="13.5" thickBot="1">
      <c r="A357" s="184"/>
      <c r="B357" s="186"/>
      <c r="C357" s="276"/>
      <c r="D357" s="277"/>
      <c r="E357" s="277"/>
      <c r="F357" s="277"/>
      <c r="G357" s="278"/>
      <c r="H357" s="30"/>
      <c r="I357" s="20">
        <v>0</v>
      </c>
      <c r="J357" s="21">
        <v>25</v>
      </c>
      <c r="K357" s="21">
        <v>50</v>
      </c>
      <c r="L357" s="21">
        <v>75</v>
      </c>
      <c r="M357" s="22">
        <v>100</v>
      </c>
      <c r="N357" s="311"/>
      <c r="O357" s="302"/>
      <c r="P357" s="302"/>
      <c r="Q357" s="302"/>
    </row>
    <row r="358" spans="1:17" s="56" customFormat="1" ht="15" customHeight="1">
      <c r="A358" s="321">
        <v>3.79</v>
      </c>
      <c r="B358" s="596"/>
      <c r="C358" s="572" t="s">
        <v>147</v>
      </c>
      <c r="D358" s="573"/>
      <c r="E358" s="573"/>
      <c r="F358" s="573"/>
      <c r="G358" s="574"/>
      <c r="H358" s="92"/>
      <c r="I358" s="356"/>
      <c r="J358" s="263"/>
      <c r="K358" s="263"/>
      <c r="L358" s="263"/>
      <c r="M358" s="263"/>
      <c r="N358" s="256">
        <f t="shared" ref="N358:N372" si="9">IF(O358=0,IF(I358="NA",P358,O358),0)</f>
        <v>0</v>
      </c>
      <c r="O358" s="454">
        <f>(SUM(I358:M359)/100)*P358</f>
        <v>0</v>
      </c>
      <c r="P358" s="454">
        <v>7</v>
      </c>
      <c r="Q358" s="629"/>
    </row>
    <row r="359" spans="1:17" s="56" customFormat="1" ht="15" customHeight="1">
      <c r="A359" s="207"/>
      <c r="B359" s="597"/>
      <c r="C359" s="587"/>
      <c r="D359" s="588"/>
      <c r="E359" s="588"/>
      <c r="F359" s="588"/>
      <c r="G359" s="589"/>
      <c r="H359" s="93"/>
      <c r="I359" s="239"/>
      <c r="J359" s="241"/>
      <c r="K359" s="241"/>
      <c r="L359" s="241"/>
      <c r="M359" s="241"/>
      <c r="N359" s="238"/>
      <c r="O359" s="455"/>
      <c r="P359" s="455"/>
      <c r="Q359" s="630"/>
    </row>
    <row r="360" spans="1:17" ht="12.75" customHeight="1">
      <c r="A360" s="215">
        <v>3.81</v>
      </c>
      <c r="B360" s="602"/>
      <c r="C360" s="603" t="s">
        <v>26</v>
      </c>
      <c r="D360" s="604"/>
      <c r="E360" s="604"/>
      <c r="F360" s="604"/>
      <c r="G360" s="605"/>
      <c r="H360" s="93"/>
      <c r="I360" s="239"/>
      <c r="J360" s="241"/>
      <c r="K360" s="241"/>
      <c r="L360" s="241"/>
      <c r="M360" s="241"/>
      <c r="N360" s="238">
        <f t="shared" si="9"/>
        <v>0</v>
      </c>
      <c r="O360" s="238">
        <f>(SUM(I360:M361)/100)*P360</f>
        <v>0</v>
      </c>
      <c r="P360" s="238">
        <v>4</v>
      </c>
      <c r="Q360" s="630"/>
    </row>
    <row r="361" spans="1:17" ht="12.75" customHeight="1">
      <c r="A361" s="215"/>
      <c r="B361" s="602"/>
      <c r="C361" s="606"/>
      <c r="D361" s="607"/>
      <c r="E361" s="607"/>
      <c r="F361" s="607"/>
      <c r="G361" s="608"/>
      <c r="H361" s="93"/>
      <c r="I361" s="239"/>
      <c r="J361" s="241"/>
      <c r="K361" s="241"/>
      <c r="L361" s="241"/>
      <c r="M361" s="241"/>
      <c r="N361" s="238"/>
      <c r="O361" s="238"/>
      <c r="P361" s="238"/>
      <c r="Q361" s="630"/>
    </row>
    <row r="362" spans="1:17" ht="12.75" customHeight="1">
      <c r="A362" s="215">
        <v>3.82</v>
      </c>
      <c r="B362" s="242"/>
      <c r="C362" s="586" t="s">
        <v>148</v>
      </c>
      <c r="D362" s="570"/>
      <c r="E362" s="570"/>
      <c r="F362" s="570"/>
      <c r="G362" s="571"/>
      <c r="H362" s="93"/>
      <c r="I362" s="239"/>
      <c r="J362" s="241"/>
      <c r="K362" s="241"/>
      <c r="L362" s="241"/>
      <c r="M362" s="241"/>
      <c r="N362" s="238">
        <f t="shared" si="9"/>
        <v>0</v>
      </c>
      <c r="O362" s="238">
        <f>(SUM(I362:M363)/100)*P362</f>
        <v>0</v>
      </c>
      <c r="P362" s="238">
        <v>3</v>
      </c>
      <c r="Q362" s="630"/>
    </row>
    <row r="363" spans="1:17" ht="12.75" customHeight="1">
      <c r="A363" s="215"/>
      <c r="B363" s="242"/>
      <c r="C363" s="587"/>
      <c r="D363" s="588"/>
      <c r="E363" s="588"/>
      <c r="F363" s="588"/>
      <c r="G363" s="589"/>
      <c r="H363" s="93"/>
      <c r="I363" s="239"/>
      <c r="J363" s="241"/>
      <c r="K363" s="241"/>
      <c r="L363" s="241"/>
      <c r="M363" s="241"/>
      <c r="N363" s="238"/>
      <c r="O363" s="238"/>
      <c r="P363" s="238"/>
      <c r="Q363" s="630"/>
    </row>
    <row r="364" spans="1:17" ht="12.75" customHeight="1">
      <c r="A364" s="205">
        <v>3.83</v>
      </c>
      <c r="B364" s="208"/>
      <c r="C364" s="569" t="s">
        <v>149</v>
      </c>
      <c r="D364" s="570"/>
      <c r="E364" s="570"/>
      <c r="F364" s="570"/>
      <c r="G364" s="571"/>
      <c r="H364" s="93"/>
      <c r="I364" s="239"/>
      <c r="J364" s="241"/>
      <c r="K364" s="241"/>
      <c r="L364" s="241"/>
      <c r="M364" s="241"/>
      <c r="N364" s="238">
        <f t="shared" si="9"/>
        <v>0</v>
      </c>
      <c r="O364" s="238">
        <f>(SUM(I364:M365)/100)*P364</f>
        <v>0</v>
      </c>
      <c r="P364" s="238">
        <v>3</v>
      </c>
      <c r="Q364" s="630"/>
    </row>
    <row r="365" spans="1:17" ht="12.75" customHeight="1">
      <c r="A365" s="206"/>
      <c r="B365" s="209"/>
      <c r="C365" s="587"/>
      <c r="D365" s="588"/>
      <c r="E365" s="588"/>
      <c r="F365" s="588"/>
      <c r="G365" s="589"/>
      <c r="H365" s="93"/>
      <c r="I365" s="239"/>
      <c r="J365" s="241"/>
      <c r="K365" s="241"/>
      <c r="L365" s="241"/>
      <c r="M365" s="241"/>
      <c r="N365" s="238"/>
      <c r="O365" s="238"/>
      <c r="P365" s="238"/>
      <c r="Q365" s="630"/>
    </row>
    <row r="366" spans="1:17" ht="12.75" customHeight="1">
      <c r="A366" s="206"/>
      <c r="B366" s="209"/>
      <c r="C366" s="586" t="s">
        <v>150</v>
      </c>
      <c r="D366" s="570"/>
      <c r="E366" s="570"/>
      <c r="F366" s="570"/>
      <c r="G366" s="571"/>
      <c r="H366" s="93"/>
      <c r="I366" s="239"/>
      <c r="J366" s="241"/>
      <c r="K366" s="241"/>
      <c r="L366" s="241"/>
      <c r="M366" s="306"/>
      <c r="N366" s="238">
        <f t="shared" si="9"/>
        <v>0</v>
      </c>
      <c r="O366" s="238">
        <f>(SUM(I366:M367)/100)*P366</f>
        <v>0</v>
      </c>
      <c r="P366" s="238">
        <v>4</v>
      </c>
      <c r="Q366" s="630"/>
    </row>
    <row r="367" spans="1:17" ht="12.75" customHeight="1">
      <c r="A367" s="207"/>
      <c r="B367" s="210"/>
      <c r="C367" s="587"/>
      <c r="D367" s="588"/>
      <c r="E367" s="588"/>
      <c r="F367" s="588"/>
      <c r="G367" s="589"/>
      <c r="H367" s="93"/>
      <c r="I367" s="239"/>
      <c r="J367" s="241"/>
      <c r="K367" s="241"/>
      <c r="L367" s="241"/>
      <c r="M367" s="241"/>
      <c r="N367" s="238"/>
      <c r="O367" s="238"/>
      <c r="P367" s="238"/>
      <c r="Q367" s="630"/>
    </row>
    <row r="368" spans="1:17" ht="12.75" customHeight="1">
      <c r="A368" s="215">
        <v>3.84</v>
      </c>
      <c r="B368" s="242"/>
      <c r="C368" s="569" t="s">
        <v>323</v>
      </c>
      <c r="D368" s="570"/>
      <c r="E368" s="570"/>
      <c r="F368" s="570"/>
      <c r="G368" s="571"/>
      <c r="H368" s="93"/>
      <c r="I368" s="239"/>
      <c r="J368" s="241"/>
      <c r="K368" s="241"/>
      <c r="L368" s="241"/>
      <c r="M368" s="241"/>
      <c r="N368" s="238">
        <f t="shared" si="9"/>
        <v>0</v>
      </c>
      <c r="O368" s="238">
        <f>(SUM(I368:M369)/100)*P368</f>
        <v>0</v>
      </c>
      <c r="P368" s="238">
        <v>3</v>
      </c>
      <c r="Q368" s="630"/>
    </row>
    <row r="369" spans="1:17" ht="12.75" customHeight="1">
      <c r="A369" s="215"/>
      <c r="B369" s="242"/>
      <c r="C369" s="587"/>
      <c r="D369" s="588"/>
      <c r="E369" s="588"/>
      <c r="F369" s="588"/>
      <c r="G369" s="589"/>
      <c r="H369" s="93"/>
      <c r="I369" s="239"/>
      <c r="J369" s="241"/>
      <c r="K369" s="241"/>
      <c r="L369" s="241"/>
      <c r="M369" s="241"/>
      <c r="N369" s="238"/>
      <c r="O369" s="238"/>
      <c r="P369" s="238"/>
      <c r="Q369" s="630"/>
    </row>
    <row r="370" spans="1:17" ht="12.75" customHeight="1">
      <c r="A370" s="215"/>
      <c r="B370" s="242">
        <v>31</v>
      </c>
      <c r="C370" s="569" t="s">
        <v>496</v>
      </c>
      <c r="D370" s="570"/>
      <c r="E370" s="570"/>
      <c r="F370" s="570"/>
      <c r="G370" s="571"/>
      <c r="H370" s="93"/>
      <c r="I370" s="239"/>
      <c r="J370" s="241"/>
      <c r="K370" s="241"/>
      <c r="L370" s="241"/>
      <c r="M370" s="241"/>
      <c r="N370" s="238">
        <f t="shared" si="9"/>
        <v>0</v>
      </c>
      <c r="O370" s="238">
        <f>(SUM(I370:M371)/100)*P370</f>
        <v>0</v>
      </c>
      <c r="P370" s="238">
        <v>3</v>
      </c>
      <c r="Q370" s="630"/>
    </row>
    <row r="371" spans="1:17" ht="12.75" customHeight="1">
      <c r="A371" s="215"/>
      <c r="B371" s="242"/>
      <c r="C371" s="572"/>
      <c r="D371" s="573"/>
      <c r="E371" s="573"/>
      <c r="F371" s="573"/>
      <c r="G371" s="574"/>
      <c r="H371" s="93"/>
      <c r="I371" s="239"/>
      <c r="J371" s="241"/>
      <c r="K371" s="241"/>
      <c r="L371" s="241"/>
      <c r="M371" s="241"/>
      <c r="N371" s="238"/>
      <c r="O371" s="238"/>
      <c r="P371" s="238"/>
      <c r="Q371" s="630"/>
    </row>
    <row r="372" spans="1:17" ht="12.75" customHeight="1">
      <c r="A372" s="215"/>
      <c r="B372" s="242">
        <v>32</v>
      </c>
      <c r="C372" s="577"/>
      <c r="D372" s="578"/>
      <c r="E372" s="578"/>
      <c r="F372" s="578"/>
      <c r="G372" s="579"/>
      <c r="H372" s="94"/>
      <c r="I372" s="305"/>
      <c r="J372" s="241"/>
      <c r="K372" s="241"/>
      <c r="L372" s="241"/>
      <c r="M372" s="241"/>
      <c r="N372" s="238">
        <f t="shared" si="9"/>
        <v>0</v>
      </c>
      <c r="O372" s="238">
        <f>(SUM(I372:M374)/100)*P372</f>
        <v>0</v>
      </c>
      <c r="P372" s="238">
        <v>0</v>
      </c>
      <c r="Q372" s="630"/>
    </row>
    <row r="373" spans="1:17" ht="12.75" customHeight="1">
      <c r="A373" s="215"/>
      <c r="B373" s="242"/>
      <c r="C373" s="580"/>
      <c r="D373" s="581"/>
      <c r="E373" s="581"/>
      <c r="F373" s="581"/>
      <c r="G373" s="582"/>
      <c r="H373" s="94"/>
      <c r="I373" s="239"/>
      <c r="J373" s="241"/>
      <c r="K373" s="241"/>
      <c r="L373" s="241"/>
      <c r="M373" s="241"/>
      <c r="N373" s="238"/>
      <c r="O373" s="238"/>
      <c r="P373" s="238"/>
      <c r="Q373" s="630"/>
    </row>
    <row r="374" spans="1:17" ht="12.75" customHeight="1" thickBot="1">
      <c r="A374" s="575"/>
      <c r="B374" s="576"/>
      <c r="C374" s="583"/>
      <c r="D374" s="584"/>
      <c r="E374" s="584"/>
      <c r="F374" s="584"/>
      <c r="G374" s="585"/>
      <c r="H374" s="95"/>
      <c r="I374" s="309"/>
      <c r="J374" s="249"/>
      <c r="K374" s="249"/>
      <c r="L374" s="249"/>
      <c r="M374" s="249"/>
      <c r="N374" s="258"/>
      <c r="O374" s="258"/>
      <c r="P374" s="258"/>
      <c r="Q374" s="631"/>
    </row>
    <row r="375" spans="1:17" ht="20.100000000000001" customHeight="1">
      <c r="A375" s="279" t="s">
        <v>298</v>
      </c>
      <c r="B375" s="280"/>
      <c r="C375" s="225" t="s">
        <v>104</v>
      </c>
      <c r="D375" s="226"/>
      <c r="E375" s="226"/>
      <c r="F375" s="226"/>
      <c r="G375" s="227"/>
      <c r="H375" s="28"/>
      <c r="I375" s="367" t="s">
        <v>214</v>
      </c>
      <c r="J375" s="368"/>
      <c r="K375" s="368"/>
      <c r="L375" s="369"/>
      <c r="M375" s="370"/>
      <c r="N375" s="310" t="s">
        <v>321</v>
      </c>
      <c r="O375" s="371" t="s">
        <v>222</v>
      </c>
      <c r="P375" s="371" t="s">
        <v>478</v>
      </c>
      <c r="Q375" s="371" t="s">
        <v>223</v>
      </c>
    </row>
    <row r="376" spans="1:17" ht="20.100000000000001" customHeight="1">
      <c r="A376" s="281"/>
      <c r="B376" s="282"/>
      <c r="C376" s="183"/>
      <c r="D376" s="228"/>
      <c r="E376" s="228"/>
      <c r="F376" s="228"/>
      <c r="G376" s="185"/>
      <c r="H376" s="29"/>
      <c r="I376" s="183"/>
      <c r="J376" s="257"/>
      <c r="K376" s="257"/>
      <c r="L376" s="228"/>
      <c r="M376" s="185"/>
      <c r="N376" s="311"/>
      <c r="O376" s="301"/>
      <c r="P376" s="301"/>
      <c r="Q376" s="301"/>
    </row>
    <row r="377" spans="1:17" ht="20.100000000000001" customHeight="1">
      <c r="A377" s="283"/>
      <c r="B377" s="284"/>
      <c r="C377" s="183"/>
      <c r="D377" s="228"/>
      <c r="E377" s="228"/>
      <c r="F377" s="228"/>
      <c r="G377" s="185"/>
      <c r="H377" s="29"/>
      <c r="I377" s="183"/>
      <c r="J377" s="257"/>
      <c r="K377" s="257"/>
      <c r="L377" s="228"/>
      <c r="M377" s="185"/>
      <c r="N377" s="311"/>
      <c r="O377" s="301"/>
      <c r="P377" s="301"/>
      <c r="Q377" s="301"/>
    </row>
    <row r="378" spans="1:17" ht="12.75" customHeight="1">
      <c r="A378" s="183" t="s">
        <v>210</v>
      </c>
      <c r="B378" s="185" t="s">
        <v>211</v>
      </c>
      <c r="C378" s="218" t="s">
        <v>212</v>
      </c>
      <c r="D378" s="219"/>
      <c r="E378" s="219"/>
      <c r="F378" s="219"/>
      <c r="G378" s="220"/>
      <c r="H378" s="29"/>
      <c r="I378" s="183" t="s">
        <v>301</v>
      </c>
      <c r="J378" s="257"/>
      <c r="K378" s="257"/>
      <c r="L378" s="228"/>
      <c r="M378" s="185"/>
      <c r="N378" s="311"/>
      <c r="O378" s="301"/>
      <c r="P378" s="301"/>
      <c r="Q378" s="301"/>
    </row>
    <row r="379" spans="1:17" ht="12.75" customHeight="1">
      <c r="A379" s="183"/>
      <c r="B379" s="185"/>
      <c r="C379" s="189"/>
      <c r="D379" s="221"/>
      <c r="E379" s="221"/>
      <c r="F379" s="221"/>
      <c r="G379" s="190"/>
      <c r="H379" s="29"/>
      <c r="I379" s="183"/>
      <c r="J379" s="257"/>
      <c r="K379" s="257"/>
      <c r="L379" s="228"/>
      <c r="M379" s="185"/>
      <c r="N379" s="311"/>
      <c r="O379" s="301"/>
      <c r="P379" s="301"/>
      <c r="Q379" s="301"/>
    </row>
    <row r="380" spans="1:17" ht="24.95" customHeight="1" thickBot="1">
      <c r="A380" s="184"/>
      <c r="B380" s="186"/>
      <c r="C380" s="222"/>
      <c r="D380" s="223"/>
      <c r="E380" s="223"/>
      <c r="F380" s="223"/>
      <c r="G380" s="224"/>
      <c r="H380" s="30"/>
      <c r="I380" s="20">
        <v>0</v>
      </c>
      <c r="J380" s="73">
        <v>25</v>
      </c>
      <c r="K380" s="73">
        <v>50</v>
      </c>
      <c r="L380" s="21">
        <v>75</v>
      </c>
      <c r="M380" s="22">
        <v>100</v>
      </c>
      <c r="N380" s="311"/>
      <c r="O380" s="302"/>
      <c r="P380" s="302"/>
      <c r="Q380" s="302"/>
    </row>
    <row r="381" spans="1:17" s="51" customFormat="1" ht="15" customHeight="1">
      <c r="A381" s="211" t="s">
        <v>189</v>
      </c>
      <c r="B381" s="213" t="s">
        <v>190</v>
      </c>
      <c r="C381" s="565" t="s">
        <v>27</v>
      </c>
      <c r="D381" s="566"/>
      <c r="E381" s="566"/>
      <c r="F381" s="566"/>
      <c r="G381" s="566"/>
      <c r="H381" s="567"/>
      <c r="I381" s="614"/>
      <c r="J381" s="615"/>
      <c r="K381" s="615"/>
      <c r="L381" s="615"/>
      <c r="M381" s="615"/>
      <c r="N381" s="615"/>
      <c r="O381" s="615"/>
      <c r="P381" s="615"/>
      <c r="Q381" s="562">
        <v>34</v>
      </c>
    </row>
    <row r="382" spans="1:17" s="51" customFormat="1" ht="15" customHeight="1">
      <c r="A382" s="200"/>
      <c r="B382" s="203"/>
      <c r="C382" s="568"/>
      <c r="D382" s="392"/>
      <c r="E382" s="392"/>
      <c r="F382" s="392"/>
      <c r="G382" s="392"/>
      <c r="H382" s="393"/>
      <c r="I382" s="329"/>
      <c r="J382" s="616"/>
      <c r="K382" s="616"/>
      <c r="L382" s="616"/>
      <c r="M382" s="616"/>
      <c r="N382" s="616"/>
      <c r="O382" s="616"/>
      <c r="P382" s="616"/>
      <c r="Q382" s="563"/>
    </row>
    <row r="383" spans="1:17" ht="12.75" customHeight="1">
      <c r="A383" s="200"/>
      <c r="B383" s="203"/>
      <c r="C383" s="193" t="s">
        <v>324</v>
      </c>
      <c r="D383" s="194"/>
      <c r="E383" s="194"/>
      <c r="F383" s="194"/>
      <c r="G383" s="194"/>
      <c r="H383" s="195"/>
      <c r="I383" s="239"/>
      <c r="J383" s="241"/>
      <c r="K383" s="241"/>
      <c r="L383" s="241"/>
      <c r="M383" s="241"/>
      <c r="N383" s="238">
        <f t="shared" ref="N383:N399" si="10">IF(O383=0,IF(I383="NA",P383,O383),0)</f>
        <v>0</v>
      </c>
      <c r="O383" s="238">
        <f>(SUM(I383:M384)/100)*P383</f>
        <v>0</v>
      </c>
      <c r="P383" s="238">
        <v>1</v>
      </c>
      <c r="Q383" s="217"/>
    </row>
    <row r="384" spans="1:17" ht="12.75" customHeight="1">
      <c r="A384" s="200"/>
      <c r="B384" s="203"/>
      <c r="C384" s="193"/>
      <c r="D384" s="194"/>
      <c r="E384" s="194"/>
      <c r="F384" s="194"/>
      <c r="G384" s="194"/>
      <c r="H384" s="195"/>
      <c r="I384" s="239"/>
      <c r="J384" s="241"/>
      <c r="K384" s="241"/>
      <c r="L384" s="241"/>
      <c r="M384" s="241"/>
      <c r="N384" s="238"/>
      <c r="O384" s="238"/>
      <c r="P384" s="238"/>
      <c r="Q384" s="217"/>
    </row>
    <row r="385" spans="1:17" ht="12.75" customHeight="1">
      <c r="A385" s="200"/>
      <c r="B385" s="203"/>
      <c r="C385" s="193" t="s">
        <v>28</v>
      </c>
      <c r="D385" s="194"/>
      <c r="E385" s="194"/>
      <c r="F385" s="194"/>
      <c r="G385" s="194"/>
      <c r="H385" s="195"/>
      <c r="I385" s="239"/>
      <c r="J385" s="241"/>
      <c r="K385" s="241"/>
      <c r="L385" s="241"/>
      <c r="M385" s="241"/>
      <c r="N385" s="238">
        <f t="shared" si="10"/>
        <v>0</v>
      </c>
      <c r="O385" s="238">
        <f>(SUM(I385:M386)/100)*P385</f>
        <v>0</v>
      </c>
      <c r="P385" s="238">
        <v>2</v>
      </c>
      <c r="Q385" s="217"/>
    </row>
    <row r="386" spans="1:17" ht="12.75" customHeight="1">
      <c r="A386" s="200"/>
      <c r="B386" s="203"/>
      <c r="C386" s="193"/>
      <c r="D386" s="194"/>
      <c r="E386" s="194"/>
      <c r="F386" s="194"/>
      <c r="G386" s="194"/>
      <c r="H386" s="195"/>
      <c r="I386" s="239"/>
      <c r="J386" s="241"/>
      <c r="K386" s="241"/>
      <c r="L386" s="241"/>
      <c r="M386" s="241"/>
      <c r="N386" s="238"/>
      <c r="O386" s="238"/>
      <c r="P386" s="238"/>
      <c r="Q386" s="217"/>
    </row>
    <row r="387" spans="1:17" ht="12.75" customHeight="1">
      <c r="A387" s="200"/>
      <c r="B387" s="203"/>
      <c r="C387" s="480" t="s">
        <v>29</v>
      </c>
      <c r="D387" s="194"/>
      <c r="E387" s="194"/>
      <c r="F387" s="194"/>
      <c r="G387" s="194"/>
      <c r="H387" s="195"/>
      <c r="I387" s="239"/>
      <c r="J387" s="241"/>
      <c r="K387" s="241"/>
      <c r="L387" s="241"/>
      <c r="M387" s="241"/>
      <c r="N387" s="238">
        <f t="shared" si="10"/>
        <v>0</v>
      </c>
      <c r="O387" s="238">
        <f>(SUM(I387:M388)/100)*P387</f>
        <v>0</v>
      </c>
      <c r="P387" s="238">
        <v>1</v>
      </c>
      <c r="Q387" s="217"/>
    </row>
    <row r="388" spans="1:17" ht="12.75" customHeight="1">
      <c r="A388" s="200"/>
      <c r="B388" s="203"/>
      <c r="C388" s="193"/>
      <c r="D388" s="194"/>
      <c r="E388" s="194"/>
      <c r="F388" s="194"/>
      <c r="G388" s="194"/>
      <c r="H388" s="195"/>
      <c r="I388" s="239"/>
      <c r="J388" s="241"/>
      <c r="K388" s="241"/>
      <c r="L388" s="241"/>
      <c r="M388" s="241"/>
      <c r="N388" s="238"/>
      <c r="O388" s="238"/>
      <c r="P388" s="238"/>
      <c r="Q388" s="217"/>
    </row>
    <row r="389" spans="1:17" ht="12.75" customHeight="1">
      <c r="A389" s="200"/>
      <c r="B389" s="203"/>
      <c r="C389" s="193" t="s">
        <v>30</v>
      </c>
      <c r="D389" s="194"/>
      <c r="E389" s="194"/>
      <c r="F389" s="194"/>
      <c r="G389" s="194"/>
      <c r="H389" s="77"/>
      <c r="I389" s="239"/>
      <c r="J389" s="241"/>
      <c r="K389" s="241"/>
      <c r="L389" s="241"/>
      <c r="M389" s="241"/>
      <c r="N389" s="238">
        <f t="shared" si="10"/>
        <v>0</v>
      </c>
      <c r="O389" s="238">
        <f>(SUM(I389:M390)/100)*P389</f>
        <v>0</v>
      </c>
      <c r="P389" s="238">
        <v>1</v>
      </c>
      <c r="Q389" s="217"/>
    </row>
    <row r="390" spans="1:17" ht="12.75" customHeight="1">
      <c r="A390" s="200"/>
      <c r="B390" s="203"/>
      <c r="C390" s="193"/>
      <c r="D390" s="194"/>
      <c r="E390" s="194"/>
      <c r="F390" s="194"/>
      <c r="G390" s="194"/>
      <c r="H390" s="77"/>
      <c r="I390" s="239"/>
      <c r="J390" s="241"/>
      <c r="K390" s="241"/>
      <c r="L390" s="241"/>
      <c r="M390" s="241"/>
      <c r="N390" s="238"/>
      <c r="O390" s="238"/>
      <c r="P390" s="238"/>
      <c r="Q390" s="217"/>
    </row>
    <row r="391" spans="1:17" ht="12.75" customHeight="1">
      <c r="A391" s="200"/>
      <c r="B391" s="203"/>
      <c r="C391" s="193" t="s">
        <v>31</v>
      </c>
      <c r="D391" s="194"/>
      <c r="E391" s="194"/>
      <c r="F391" s="194"/>
      <c r="G391" s="194"/>
      <c r="H391" s="195"/>
      <c r="I391" s="239"/>
      <c r="J391" s="241"/>
      <c r="K391" s="241"/>
      <c r="L391" s="241"/>
      <c r="M391" s="241"/>
      <c r="N391" s="238">
        <f t="shared" si="10"/>
        <v>0</v>
      </c>
      <c r="O391" s="238">
        <f>(SUM(I391:M392)/100)*P391</f>
        <v>0</v>
      </c>
      <c r="P391" s="238">
        <v>2</v>
      </c>
      <c r="Q391" s="217"/>
    </row>
    <row r="392" spans="1:17" ht="12.75" customHeight="1">
      <c r="A392" s="200"/>
      <c r="B392" s="203"/>
      <c r="C392" s="193"/>
      <c r="D392" s="194"/>
      <c r="E392" s="194"/>
      <c r="F392" s="194"/>
      <c r="G392" s="194"/>
      <c r="H392" s="195"/>
      <c r="I392" s="239"/>
      <c r="J392" s="241"/>
      <c r="K392" s="241"/>
      <c r="L392" s="241"/>
      <c r="M392" s="241"/>
      <c r="N392" s="238"/>
      <c r="O392" s="238"/>
      <c r="P392" s="238"/>
      <c r="Q392" s="217"/>
    </row>
    <row r="393" spans="1:17" ht="12.75" customHeight="1">
      <c r="A393" s="200"/>
      <c r="B393" s="203"/>
      <c r="C393" s="193" t="s">
        <v>325</v>
      </c>
      <c r="D393" s="194"/>
      <c r="E393" s="194"/>
      <c r="F393" s="194"/>
      <c r="G393" s="194"/>
      <c r="H393" s="195"/>
      <c r="I393" s="239"/>
      <c r="J393" s="241"/>
      <c r="K393" s="241"/>
      <c r="L393" s="241"/>
      <c r="M393" s="241"/>
      <c r="N393" s="238">
        <f t="shared" si="10"/>
        <v>0</v>
      </c>
      <c r="O393" s="238">
        <f>(SUM(I393:M394)/100)*P393</f>
        <v>0</v>
      </c>
      <c r="P393" s="238">
        <v>1</v>
      </c>
      <c r="Q393" s="217"/>
    </row>
    <row r="394" spans="1:17" ht="12.75" customHeight="1">
      <c r="A394" s="200"/>
      <c r="B394" s="203"/>
      <c r="C394" s="193"/>
      <c r="D394" s="194"/>
      <c r="E394" s="194"/>
      <c r="F394" s="194"/>
      <c r="G394" s="194"/>
      <c r="H394" s="195"/>
      <c r="I394" s="239"/>
      <c r="J394" s="241"/>
      <c r="K394" s="241"/>
      <c r="L394" s="241"/>
      <c r="M394" s="241"/>
      <c r="N394" s="238"/>
      <c r="O394" s="238"/>
      <c r="P394" s="238"/>
      <c r="Q394" s="217"/>
    </row>
    <row r="395" spans="1:17" ht="12.75" customHeight="1">
      <c r="A395" s="200"/>
      <c r="B395" s="203"/>
      <c r="C395" s="193" t="s">
        <v>326</v>
      </c>
      <c r="D395" s="194"/>
      <c r="E395" s="194"/>
      <c r="F395" s="194"/>
      <c r="G395" s="194"/>
      <c r="H395" s="195"/>
      <c r="I395" s="239"/>
      <c r="J395" s="241"/>
      <c r="K395" s="241"/>
      <c r="L395" s="241"/>
      <c r="M395" s="241"/>
      <c r="N395" s="238">
        <f t="shared" si="10"/>
        <v>0</v>
      </c>
      <c r="O395" s="238">
        <f>(SUM(I395:M396)/100)*P395</f>
        <v>0</v>
      </c>
      <c r="P395" s="238">
        <v>2</v>
      </c>
      <c r="Q395" s="217"/>
    </row>
    <row r="396" spans="1:17" ht="12.75" customHeight="1">
      <c r="A396" s="200"/>
      <c r="B396" s="203"/>
      <c r="C396" s="193"/>
      <c r="D396" s="194"/>
      <c r="E396" s="194"/>
      <c r="F396" s="194"/>
      <c r="G396" s="194"/>
      <c r="H396" s="195"/>
      <c r="I396" s="239"/>
      <c r="J396" s="241"/>
      <c r="K396" s="241"/>
      <c r="L396" s="241"/>
      <c r="M396" s="241"/>
      <c r="N396" s="238"/>
      <c r="O396" s="238"/>
      <c r="P396" s="238"/>
      <c r="Q396" s="217"/>
    </row>
    <row r="397" spans="1:17" ht="12.75" customHeight="1">
      <c r="A397" s="200"/>
      <c r="B397" s="203"/>
      <c r="C397" s="193" t="s">
        <v>327</v>
      </c>
      <c r="D397" s="194"/>
      <c r="E397" s="194"/>
      <c r="F397" s="194"/>
      <c r="G397" s="194"/>
      <c r="H397" s="77"/>
      <c r="I397" s="239"/>
      <c r="J397" s="241"/>
      <c r="K397" s="241"/>
      <c r="L397" s="241"/>
      <c r="M397" s="241"/>
      <c r="N397" s="238">
        <f t="shared" si="10"/>
        <v>0</v>
      </c>
      <c r="O397" s="238">
        <f>(SUM(I397:M398)/100)*P397</f>
        <v>0</v>
      </c>
      <c r="P397" s="238">
        <v>2</v>
      </c>
      <c r="Q397" s="217"/>
    </row>
    <row r="398" spans="1:17" ht="12.75" customHeight="1">
      <c r="A398" s="200"/>
      <c r="B398" s="203"/>
      <c r="C398" s="193"/>
      <c r="D398" s="194"/>
      <c r="E398" s="194"/>
      <c r="F398" s="194"/>
      <c r="G398" s="194"/>
      <c r="H398" s="77"/>
      <c r="I398" s="239"/>
      <c r="J398" s="241"/>
      <c r="K398" s="241"/>
      <c r="L398" s="241"/>
      <c r="M398" s="241"/>
      <c r="N398" s="238"/>
      <c r="O398" s="238"/>
      <c r="P398" s="238"/>
      <c r="Q398" s="217"/>
    </row>
    <row r="399" spans="1:17" ht="12.75" customHeight="1">
      <c r="A399" s="200"/>
      <c r="B399" s="203"/>
      <c r="C399" s="193" t="s">
        <v>32</v>
      </c>
      <c r="D399" s="194"/>
      <c r="E399" s="194"/>
      <c r="F399" s="194"/>
      <c r="G399" s="194"/>
      <c r="H399" s="195"/>
      <c r="I399" s="239"/>
      <c r="J399" s="241"/>
      <c r="K399" s="241"/>
      <c r="L399" s="241"/>
      <c r="M399" s="241"/>
      <c r="N399" s="238">
        <f t="shared" si="10"/>
        <v>0</v>
      </c>
      <c r="O399" s="238">
        <f>(SUM(I399:M400)/100)*P399</f>
        <v>0</v>
      </c>
      <c r="P399" s="238">
        <v>2</v>
      </c>
      <c r="Q399" s="217"/>
    </row>
    <row r="400" spans="1:17" ht="12.75" customHeight="1" thickBot="1">
      <c r="A400" s="212"/>
      <c r="B400" s="214"/>
      <c r="C400" s="196"/>
      <c r="D400" s="197"/>
      <c r="E400" s="197"/>
      <c r="F400" s="197"/>
      <c r="G400" s="197"/>
      <c r="H400" s="198"/>
      <c r="I400" s="309"/>
      <c r="J400" s="249"/>
      <c r="K400" s="249"/>
      <c r="L400" s="249"/>
      <c r="M400" s="249"/>
      <c r="N400" s="258"/>
      <c r="O400" s="258"/>
      <c r="P400" s="258"/>
      <c r="Q400" s="339"/>
    </row>
    <row r="401" spans="1:17" s="17" customFormat="1" ht="12.75" customHeight="1">
      <c r="A401" s="4"/>
      <c r="B401" s="4"/>
      <c r="C401" s="12"/>
      <c r="D401" s="12"/>
      <c r="E401" s="12"/>
      <c r="F401" s="12"/>
      <c r="G401" s="12"/>
      <c r="H401" s="12"/>
      <c r="I401" s="4"/>
      <c r="J401" s="4"/>
      <c r="K401" s="4"/>
      <c r="L401" s="4"/>
      <c r="M401" s="4"/>
      <c r="N401" s="4"/>
      <c r="O401" s="4"/>
      <c r="P401" s="4"/>
      <c r="Q401" s="4"/>
    </row>
    <row r="402" spans="1:17" s="17" customFormat="1" ht="12.75" customHeight="1">
      <c r="A402" s="4"/>
      <c r="B402" s="4"/>
      <c r="C402" s="12"/>
      <c r="D402" s="12"/>
      <c r="E402" s="12"/>
      <c r="F402" s="12"/>
      <c r="G402" s="12"/>
      <c r="H402" s="12"/>
      <c r="I402" s="4"/>
      <c r="J402" s="4"/>
      <c r="K402" s="4"/>
      <c r="L402" s="4"/>
      <c r="M402" s="4"/>
      <c r="N402" s="4"/>
      <c r="O402" s="4"/>
      <c r="P402" s="4"/>
      <c r="Q402" s="4"/>
    </row>
    <row r="403" spans="1:17" s="17" customFormat="1" ht="12.75" customHeight="1">
      <c r="A403" s="4"/>
      <c r="B403" s="4"/>
      <c r="C403" s="12"/>
      <c r="D403" s="12"/>
      <c r="E403" s="12"/>
      <c r="F403" s="12"/>
      <c r="G403" s="12"/>
      <c r="H403" s="12"/>
      <c r="I403" s="4"/>
      <c r="J403" s="4"/>
      <c r="K403" s="4"/>
      <c r="L403" s="4"/>
      <c r="M403" s="4"/>
      <c r="N403" s="4"/>
      <c r="O403" s="4"/>
      <c r="P403" s="4"/>
      <c r="Q403" s="4"/>
    </row>
    <row r="404" spans="1:17" s="17" customFormat="1" ht="12.75" customHeight="1">
      <c r="A404" s="4"/>
      <c r="B404" s="4"/>
      <c r="C404" s="12"/>
      <c r="D404" s="12"/>
      <c r="E404" s="12"/>
      <c r="F404" s="12"/>
      <c r="G404" s="12"/>
      <c r="H404" s="12"/>
      <c r="I404" s="4"/>
      <c r="J404" s="4"/>
      <c r="K404" s="4"/>
      <c r="L404" s="4"/>
      <c r="M404" s="4"/>
      <c r="N404" s="4"/>
      <c r="O404" s="4"/>
      <c r="P404" s="4"/>
      <c r="Q404" s="4"/>
    </row>
    <row r="405" spans="1:17" s="17" customFormat="1" ht="12.75" customHeight="1">
      <c r="A405" s="4"/>
      <c r="B405" s="4"/>
      <c r="C405" s="12"/>
      <c r="D405" s="12"/>
      <c r="E405" s="12"/>
      <c r="F405" s="12"/>
      <c r="G405" s="12"/>
      <c r="H405" s="12"/>
      <c r="I405" s="4"/>
      <c r="J405" s="4"/>
      <c r="K405" s="4"/>
      <c r="L405" s="4"/>
      <c r="M405" s="4"/>
      <c r="N405" s="4"/>
      <c r="O405" s="4"/>
      <c r="P405" s="4"/>
      <c r="Q405" s="4"/>
    </row>
    <row r="406" spans="1:17" s="17" customFormat="1" ht="12.75" customHeight="1">
      <c r="A406" s="4"/>
      <c r="B406" s="4"/>
      <c r="C406" s="12"/>
      <c r="D406" s="12"/>
      <c r="E406" s="12"/>
      <c r="F406" s="12"/>
      <c r="G406" s="12"/>
      <c r="H406" s="12"/>
      <c r="I406" s="4"/>
      <c r="J406" s="4"/>
      <c r="K406" s="4"/>
      <c r="L406" s="4"/>
      <c r="M406" s="4"/>
      <c r="N406" s="4"/>
      <c r="O406" s="4"/>
      <c r="P406" s="4"/>
      <c r="Q406" s="4"/>
    </row>
    <row r="407" spans="1:17" s="17" customFormat="1" ht="12.75" customHeight="1" thickBot="1">
      <c r="A407" s="4"/>
      <c r="B407" s="4"/>
      <c r="C407" s="12"/>
      <c r="D407" s="12"/>
      <c r="E407" s="12"/>
      <c r="F407" s="12"/>
      <c r="G407" s="12"/>
      <c r="H407" s="12"/>
      <c r="I407" s="4"/>
      <c r="J407" s="4"/>
      <c r="K407" s="4"/>
      <c r="L407" s="4"/>
      <c r="M407" s="4"/>
      <c r="N407" s="4"/>
      <c r="O407" s="4"/>
      <c r="P407" s="4"/>
      <c r="Q407" s="4"/>
    </row>
    <row r="408" spans="1:17" s="17" customFormat="1" ht="12.75" customHeight="1">
      <c r="A408" s="279" t="s">
        <v>298</v>
      </c>
      <c r="B408" s="280"/>
      <c r="C408" s="225" t="s">
        <v>104</v>
      </c>
      <c r="D408" s="226"/>
      <c r="E408" s="226"/>
      <c r="F408" s="226"/>
      <c r="G408" s="227"/>
      <c r="H408" s="28"/>
      <c r="I408" s="225" t="s">
        <v>214</v>
      </c>
      <c r="J408" s="264"/>
      <c r="K408" s="264"/>
      <c r="L408" s="226"/>
      <c r="M408" s="227"/>
      <c r="N408" s="310" t="s">
        <v>321</v>
      </c>
      <c r="O408" s="300" t="s">
        <v>222</v>
      </c>
      <c r="P408" s="300" t="s">
        <v>478</v>
      </c>
      <c r="Q408" s="300" t="s">
        <v>223</v>
      </c>
    </row>
    <row r="409" spans="1:17" s="17" customFormat="1" ht="12.75" customHeight="1">
      <c r="A409" s="281"/>
      <c r="B409" s="282"/>
      <c r="C409" s="183"/>
      <c r="D409" s="228"/>
      <c r="E409" s="228"/>
      <c r="F409" s="228"/>
      <c r="G409" s="185"/>
      <c r="H409" s="29"/>
      <c r="I409" s="183"/>
      <c r="J409" s="257"/>
      <c r="K409" s="257"/>
      <c r="L409" s="228"/>
      <c r="M409" s="185"/>
      <c r="N409" s="311"/>
      <c r="O409" s="301"/>
      <c r="P409" s="301"/>
      <c r="Q409" s="301"/>
    </row>
    <row r="410" spans="1:17" s="17" customFormat="1" ht="12.75" customHeight="1">
      <c r="A410" s="283"/>
      <c r="B410" s="284"/>
      <c r="C410" s="183"/>
      <c r="D410" s="228"/>
      <c r="E410" s="228"/>
      <c r="F410" s="228"/>
      <c r="G410" s="185"/>
      <c r="H410" s="29"/>
      <c r="I410" s="183"/>
      <c r="J410" s="257"/>
      <c r="K410" s="257"/>
      <c r="L410" s="228"/>
      <c r="M410" s="185"/>
      <c r="N410" s="311"/>
      <c r="O410" s="301"/>
      <c r="P410" s="301"/>
      <c r="Q410" s="301"/>
    </row>
    <row r="411" spans="1:17" s="17" customFormat="1" ht="12.75" customHeight="1">
      <c r="A411" s="183" t="s">
        <v>210</v>
      </c>
      <c r="B411" s="185" t="s">
        <v>211</v>
      </c>
      <c r="C411" s="218" t="s">
        <v>212</v>
      </c>
      <c r="D411" s="219"/>
      <c r="E411" s="219"/>
      <c r="F411" s="219"/>
      <c r="G411" s="220"/>
      <c r="H411" s="29"/>
      <c r="I411" s="183" t="s">
        <v>301</v>
      </c>
      <c r="J411" s="257"/>
      <c r="K411" s="257"/>
      <c r="L411" s="228"/>
      <c r="M411" s="185"/>
      <c r="N411" s="311"/>
      <c r="O411" s="301"/>
      <c r="P411" s="301"/>
      <c r="Q411" s="301"/>
    </row>
    <row r="412" spans="1:17" s="17" customFormat="1" ht="12.75" customHeight="1">
      <c r="A412" s="183"/>
      <c r="B412" s="185"/>
      <c r="C412" s="189"/>
      <c r="D412" s="221"/>
      <c r="E412" s="221"/>
      <c r="F412" s="221"/>
      <c r="G412" s="190"/>
      <c r="H412" s="29"/>
      <c r="I412" s="183"/>
      <c r="J412" s="257"/>
      <c r="K412" s="257"/>
      <c r="L412" s="228"/>
      <c r="M412" s="185"/>
      <c r="N412" s="311"/>
      <c r="O412" s="301"/>
      <c r="P412" s="301"/>
      <c r="Q412" s="301"/>
    </row>
    <row r="413" spans="1:17" s="17" customFormat="1" ht="12.75" customHeight="1" thickBot="1">
      <c r="A413" s="184"/>
      <c r="B413" s="186"/>
      <c r="C413" s="222"/>
      <c r="D413" s="223"/>
      <c r="E413" s="223"/>
      <c r="F413" s="223"/>
      <c r="G413" s="224"/>
      <c r="H413" s="30"/>
      <c r="I413" s="20">
        <v>0</v>
      </c>
      <c r="J413" s="73">
        <v>25</v>
      </c>
      <c r="K413" s="73">
        <v>50</v>
      </c>
      <c r="L413" s="21">
        <v>75</v>
      </c>
      <c r="M413" s="22">
        <v>100</v>
      </c>
      <c r="N413" s="311"/>
      <c r="O413" s="302"/>
      <c r="P413" s="302"/>
      <c r="Q413" s="302"/>
    </row>
    <row r="414" spans="1:17" ht="12.75" customHeight="1">
      <c r="A414" s="372" t="s">
        <v>152</v>
      </c>
      <c r="B414" s="268"/>
      <c r="C414" s="437" t="s">
        <v>328</v>
      </c>
      <c r="D414" s="438"/>
      <c r="E414" s="438"/>
      <c r="F414" s="438"/>
      <c r="G414" s="438"/>
      <c r="H414" s="439"/>
      <c r="I414" s="356"/>
      <c r="J414" s="263"/>
      <c r="K414" s="263"/>
      <c r="L414" s="263"/>
      <c r="M414" s="263"/>
      <c r="N414" s="256">
        <f t="shared" ref="N414:N438" si="11">IF(O414=0,IF(I414="NA",P414,O414),0)</f>
        <v>0</v>
      </c>
      <c r="O414" s="256">
        <f>(SUM(I414:M415)/100)*P414</f>
        <v>0</v>
      </c>
      <c r="P414" s="256">
        <v>1</v>
      </c>
      <c r="Q414" s="268"/>
    </row>
    <row r="415" spans="1:17" ht="12.75" customHeight="1">
      <c r="A415" s="216"/>
      <c r="B415" s="217"/>
      <c r="C415" s="193"/>
      <c r="D415" s="194"/>
      <c r="E415" s="194"/>
      <c r="F415" s="194"/>
      <c r="G415" s="194"/>
      <c r="H415" s="195"/>
      <c r="I415" s="239"/>
      <c r="J415" s="241"/>
      <c r="K415" s="241"/>
      <c r="L415" s="241"/>
      <c r="M415" s="241"/>
      <c r="N415" s="238"/>
      <c r="O415" s="238"/>
      <c r="P415" s="238"/>
      <c r="Q415" s="217"/>
    </row>
    <row r="416" spans="1:17" ht="12.75" customHeight="1">
      <c r="A416" s="216"/>
      <c r="B416" s="217"/>
      <c r="C416" s="193" t="s">
        <v>33</v>
      </c>
      <c r="D416" s="194"/>
      <c r="E416" s="194"/>
      <c r="F416" s="194"/>
      <c r="G416" s="194"/>
      <c r="H416" s="195"/>
      <c r="I416" s="239"/>
      <c r="J416" s="241"/>
      <c r="K416" s="241"/>
      <c r="L416" s="241"/>
      <c r="M416" s="241"/>
      <c r="N416" s="238">
        <f t="shared" si="11"/>
        <v>0</v>
      </c>
      <c r="O416" s="238">
        <f>(SUM(I416:M417)/100)*P416</f>
        <v>0</v>
      </c>
      <c r="P416" s="238">
        <v>1</v>
      </c>
      <c r="Q416" s="217"/>
    </row>
    <row r="417" spans="1:17" ht="12.75" customHeight="1">
      <c r="A417" s="216"/>
      <c r="B417" s="217"/>
      <c r="C417" s="193"/>
      <c r="D417" s="194"/>
      <c r="E417" s="194"/>
      <c r="F417" s="194"/>
      <c r="G417" s="194"/>
      <c r="H417" s="195"/>
      <c r="I417" s="239"/>
      <c r="J417" s="241"/>
      <c r="K417" s="241"/>
      <c r="L417" s="241"/>
      <c r="M417" s="241"/>
      <c r="N417" s="238"/>
      <c r="O417" s="238"/>
      <c r="P417" s="238"/>
      <c r="Q417" s="217"/>
    </row>
    <row r="418" spans="1:17" ht="12.75" customHeight="1">
      <c r="A418" s="216"/>
      <c r="B418" s="217"/>
      <c r="C418" s="193" t="s">
        <v>329</v>
      </c>
      <c r="D418" s="194"/>
      <c r="E418" s="194"/>
      <c r="F418" s="194"/>
      <c r="G418" s="194"/>
      <c r="H418" s="195"/>
      <c r="I418" s="239"/>
      <c r="J418" s="241"/>
      <c r="K418" s="241"/>
      <c r="L418" s="241"/>
      <c r="M418" s="241"/>
      <c r="N418" s="238">
        <f t="shared" si="11"/>
        <v>0</v>
      </c>
      <c r="O418" s="238">
        <f>(SUM(I418:M419)/100)*P418</f>
        <v>0</v>
      </c>
      <c r="P418" s="238">
        <v>1</v>
      </c>
      <c r="Q418" s="217"/>
    </row>
    <row r="419" spans="1:17" ht="12.75" customHeight="1">
      <c r="A419" s="216"/>
      <c r="B419" s="217"/>
      <c r="C419" s="193"/>
      <c r="D419" s="194"/>
      <c r="E419" s="194"/>
      <c r="F419" s="194"/>
      <c r="G419" s="194"/>
      <c r="H419" s="195"/>
      <c r="I419" s="239"/>
      <c r="J419" s="241"/>
      <c r="K419" s="241"/>
      <c r="L419" s="241"/>
      <c r="M419" s="241"/>
      <c r="N419" s="238"/>
      <c r="O419" s="238"/>
      <c r="P419" s="238"/>
      <c r="Q419" s="217"/>
    </row>
    <row r="420" spans="1:17" ht="12.75" customHeight="1">
      <c r="A420" s="216"/>
      <c r="B420" s="217"/>
      <c r="C420" s="193" t="s">
        <v>34</v>
      </c>
      <c r="D420" s="194"/>
      <c r="E420" s="194"/>
      <c r="F420" s="194"/>
      <c r="G420" s="194"/>
      <c r="H420" s="195"/>
      <c r="I420" s="239"/>
      <c r="J420" s="241"/>
      <c r="K420" s="241"/>
      <c r="L420" s="241"/>
      <c r="M420" s="241"/>
      <c r="N420" s="238">
        <f t="shared" si="11"/>
        <v>0</v>
      </c>
      <c r="O420" s="238">
        <f>(SUM(I420:M421)/100)*P420</f>
        <v>0</v>
      </c>
      <c r="P420" s="238">
        <v>1</v>
      </c>
      <c r="Q420" s="217"/>
    </row>
    <row r="421" spans="1:17" ht="12.75" customHeight="1">
      <c r="A421" s="216"/>
      <c r="B421" s="217"/>
      <c r="C421" s="193"/>
      <c r="D421" s="194"/>
      <c r="E421" s="194"/>
      <c r="F421" s="194"/>
      <c r="G421" s="194"/>
      <c r="H421" s="195"/>
      <c r="I421" s="239"/>
      <c r="J421" s="241"/>
      <c r="K421" s="241"/>
      <c r="L421" s="241"/>
      <c r="M421" s="241"/>
      <c r="N421" s="238"/>
      <c r="O421" s="238"/>
      <c r="P421" s="238"/>
      <c r="Q421" s="217"/>
    </row>
    <row r="422" spans="1:17" ht="12.75" customHeight="1">
      <c r="A422" s="216"/>
      <c r="B422" s="217"/>
      <c r="C422" s="193" t="s">
        <v>35</v>
      </c>
      <c r="D422" s="194"/>
      <c r="E422" s="194"/>
      <c r="F422" s="194"/>
      <c r="G422" s="194"/>
      <c r="H422" s="195"/>
      <c r="I422" s="239"/>
      <c r="J422" s="241"/>
      <c r="K422" s="241"/>
      <c r="L422" s="241"/>
      <c r="M422" s="241"/>
      <c r="N422" s="238">
        <f t="shared" si="11"/>
        <v>0</v>
      </c>
      <c r="O422" s="238">
        <f>(SUM(I422:M423)/100)*P422</f>
        <v>0</v>
      </c>
      <c r="P422" s="238">
        <v>2</v>
      </c>
      <c r="Q422" s="217"/>
    </row>
    <row r="423" spans="1:17" ht="12.75" customHeight="1">
      <c r="A423" s="216"/>
      <c r="B423" s="217"/>
      <c r="C423" s="193"/>
      <c r="D423" s="194"/>
      <c r="E423" s="194"/>
      <c r="F423" s="194"/>
      <c r="G423" s="194"/>
      <c r="H423" s="195"/>
      <c r="I423" s="239"/>
      <c r="J423" s="241"/>
      <c r="K423" s="241"/>
      <c r="L423" s="241"/>
      <c r="M423" s="241"/>
      <c r="N423" s="238"/>
      <c r="O423" s="238"/>
      <c r="P423" s="238"/>
      <c r="Q423" s="217"/>
    </row>
    <row r="424" spans="1:17" ht="12.75" customHeight="1">
      <c r="A424" s="216"/>
      <c r="B424" s="217"/>
      <c r="C424" s="463" t="s">
        <v>36</v>
      </c>
      <c r="D424" s="230"/>
      <c r="E424" s="230"/>
      <c r="F424" s="230"/>
      <c r="G424" s="230"/>
      <c r="H424" s="387"/>
      <c r="I424" s="561"/>
      <c r="J424" s="241"/>
      <c r="K424" s="241"/>
      <c r="L424" s="564"/>
      <c r="M424" s="564"/>
      <c r="N424" s="238">
        <f t="shared" si="11"/>
        <v>0</v>
      </c>
      <c r="O424" s="238">
        <f>(SUM(I424:M425)/100)*P424</f>
        <v>0</v>
      </c>
      <c r="P424" s="238">
        <v>1</v>
      </c>
      <c r="Q424" s="217"/>
    </row>
    <row r="425" spans="1:17" ht="12.75" customHeight="1">
      <c r="A425" s="216"/>
      <c r="B425" s="217"/>
      <c r="C425" s="463"/>
      <c r="D425" s="230"/>
      <c r="E425" s="230"/>
      <c r="F425" s="230"/>
      <c r="G425" s="230"/>
      <c r="H425" s="387"/>
      <c r="I425" s="561"/>
      <c r="J425" s="241"/>
      <c r="K425" s="241"/>
      <c r="L425" s="564"/>
      <c r="M425" s="564"/>
      <c r="N425" s="238"/>
      <c r="O425" s="238"/>
      <c r="P425" s="238"/>
      <c r="Q425" s="217"/>
    </row>
    <row r="426" spans="1:17" ht="12.75" customHeight="1">
      <c r="A426" s="216"/>
      <c r="B426" s="217"/>
      <c r="C426" s="240" t="s">
        <v>37</v>
      </c>
      <c r="D426" s="232"/>
      <c r="E426" s="232"/>
      <c r="F426" s="232"/>
      <c r="G426" s="232"/>
      <c r="H426" s="233"/>
      <c r="I426" s="561"/>
      <c r="J426" s="241"/>
      <c r="K426" s="241"/>
      <c r="L426" s="564"/>
      <c r="M426" s="564"/>
      <c r="N426" s="238">
        <f t="shared" si="11"/>
        <v>0</v>
      </c>
      <c r="O426" s="238">
        <f>(SUM(I426:M427)/100)*P426</f>
        <v>0</v>
      </c>
      <c r="P426" s="238">
        <v>2</v>
      </c>
      <c r="Q426" s="217"/>
    </row>
    <row r="427" spans="1:17" ht="12.75" customHeight="1">
      <c r="A427" s="216"/>
      <c r="B427" s="217"/>
      <c r="C427" s="240"/>
      <c r="D427" s="232"/>
      <c r="E427" s="232"/>
      <c r="F427" s="232"/>
      <c r="G427" s="232"/>
      <c r="H427" s="233"/>
      <c r="I427" s="561"/>
      <c r="J427" s="241"/>
      <c r="K427" s="241"/>
      <c r="L427" s="564"/>
      <c r="M427" s="564"/>
      <c r="N427" s="238"/>
      <c r="O427" s="238"/>
      <c r="P427" s="238"/>
      <c r="Q427" s="217"/>
    </row>
    <row r="428" spans="1:17" ht="12.75" customHeight="1">
      <c r="A428" s="216"/>
      <c r="B428" s="330">
        <v>30</v>
      </c>
      <c r="C428" s="463" t="s">
        <v>38</v>
      </c>
      <c r="D428" s="230"/>
      <c r="E428" s="230"/>
      <c r="F428" s="230"/>
      <c r="G428" s="230"/>
      <c r="H428" s="387"/>
      <c r="I428" s="239"/>
      <c r="J428" s="241"/>
      <c r="K428" s="241"/>
      <c r="L428" s="241"/>
      <c r="M428" s="241"/>
      <c r="N428" s="238">
        <f t="shared" si="11"/>
        <v>0</v>
      </c>
      <c r="O428" s="238">
        <f>(SUM(I428:M429)/100)*P428</f>
        <v>0</v>
      </c>
      <c r="P428" s="238">
        <v>2</v>
      </c>
      <c r="Q428" s="217"/>
    </row>
    <row r="429" spans="1:17" ht="12.75" customHeight="1">
      <c r="A429" s="216"/>
      <c r="B429" s="330"/>
      <c r="C429" s="463"/>
      <c r="D429" s="230"/>
      <c r="E429" s="230"/>
      <c r="F429" s="230"/>
      <c r="G429" s="230"/>
      <c r="H429" s="387"/>
      <c r="I429" s="239"/>
      <c r="J429" s="241"/>
      <c r="K429" s="241"/>
      <c r="L429" s="241"/>
      <c r="M429" s="241"/>
      <c r="N429" s="238"/>
      <c r="O429" s="238"/>
      <c r="P429" s="238"/>
      <c r="Q429" s="217"/>
    </row>
    <row r="430" spans="1:17" ht="12.75" customHeight="1">
      <c r="A430" s="216"/>
      <c r="B430" s="330"/>
      <c r="C430" s="463" t="s">
        <v>39</v>
      </c>
      <c r="D430" s="230"/>
      <c r="E430" s="230"/>
      <c r="F430" s="230"/>
      <c r="G430" s="230"/>
      <c r="H430" s="387"/>
      <c r="I430" s="305"/>
      <c r="J430" s="241"/>
      <c r="K430" s="241"/>
      <c r="L430" s="241"/>
      <c r="M430" s="241"/>
      <c r="N430" s="238">
        <f t="shared" si="11"/>
        <v>0</v>
      </c>
      <c r="O430" s="238">
        <f>(SUM(I430:M431)/100)*P430</f>
        <v>0</v>
      </c>
      <c r="P430" s="238">
        <v>2</v>
      </c>
      <c r="Q430" s="217"/>
    </row>
    <row r="431" spans="1:17" ht="12.75" customHeight="1">
      <c r="A431" s="216"/>
      <c r="B431" s="330"/>
      <c r="C431" s="463"/>
      <c r="D431" s="230"/>
      <c r="E431" s="230"/>
      <c r="F431" s="230"/>
      <c r="G431" s="230"/>
      <c r="H431" s="387"/>
      <c r="I431" s="239"/>
      <c r="J431" s="241"/>
      <c r="K431" s="241"/>
      <c r="L431" s="241"/>
      <c r="M431" s="241"/>
      <c r="N431" s="238"/>
      <c r="O431" s="238"/>
      <c r="P431" s="238"/>
      <c r="Q431" s="217"/>
    </row>
    <row r="432" spans="1:17" ht="12.75" customHeight="1">
      <c r="A432" s="216"/>
      <c r="B432" s="327"/>
      <c r="C432" s="463" t="s">
        <v>40</v>
      </c>
      <c r="D432" s="230"/>
      <c r="E432" s="230"/>
      <c r="F432" s="230"/>
      <c r="G432" s="230"/>
      <c r="H432" s="387"/>
      <c r="I432" s="305"/>
      <c r="J432" s="241"/>
      <c r="K432" s="241"/>
      <c r="L432" s="241"/>
      <c r="M432" s="241"/>
      <c r="N432" s="238">
        <f t="shared" si="11"/>
        <v>0</v>
      </c>
      <c r="O432" s="238">
        <f>(SUM(I432:M433)/100)*P432</f>
        <v>0</v>
      </c>
      <c r="P432" s="238">
        <v>2</v>
      </c>
      <c r="Q432" s="217"/>
    </row>
    <row r="433" spans="1:17" ht="12.75" customHeight="1">
      <c r="A433" s="216"/>
      <c r="B433" s="179"/>
      <c r="C433" s="463"/>
      <c r="D433" s="230"/>
      <c r="E433" s="230"/>
      <c r="F433" s="230"/>
      <c r="G433" s="230"/>
      <c r="H433" s="387"/>
      <c r="I433" s="239"/>
      <c r="J433" s="241"/>
      <c r="K433" s="241"/>
      <c r="L433" s="241"/>
      <c r="M433" s="241"/>
      <c r="N433" s="238"/>
      <c r="O433" s="238"/>
      <c r="P433" s="238"/>
      <c r="Q433" s="217"/>
    </row>
    <row r="434" spans="1:17" ht="12.75" customHeight="1">
      <c r="A434" s="216"/>
      <c r="B434" s="327"/>
      <c r="C434" s="463" t="s">
        <v>151</v>
      </c>
      <c r="D434" s="230"/>
      <c r="E434" s="230"/>
      <c r="F434" s="230"/>
      <c r="G434" s="230"/>
      <c r="H434" s="387"/>
      <c r="I434" s="239"/>
      <c r="J434" s="241"/>
      <c r="K434" s="241"/>
      <c r="L434" s="241"/>
      <c r="M434" s="241"/>
      <c r="N434" s="238">
        <f t="shared" si="11"/>
        <v>0</v>
      </c>
      <c r="O434" s="238">
        <f>(SUM(I434:M435)/100)*P434</f>
        <v>0</v>
      </c>
      <c r="P434" s="238">
        <v>2</v>
      </c>
      <c r="Q434" s="217"/>
    </row>
    <row r="435" spans="1:17" ht="12.75" customHeight="1">
      <c r="A435" s="216"/>
      <c r="B435" s="178"/>
      <c r="C435" s="463"/>
      <c r="D435" s="230"/>
      <c r="E435" s="230"/>
      <c r="F435" s="230"/>
      <c r="G435" s="230"/>
      <c r="H435" s="387"/>
      <c r="I435" s="239"/>
      <c r="J435" s="241"/>
      <c r="K435" s="241"/>
      <c r="L435" s="241"/>
      <c r="M435" s="241"/>
      <c r="N435" s="238"/>
      <c r="O435" s="238"/>
      <c r="P435" s="238"/>
      <c r="Q435" s="217"/>
    </row>
    <row r="436" spans="1:17" ht="12.75" customHeight="1">
      <c r="A436" s="216"/>
      <c r="B436" s="178"/>
      <c r="C436" s="463" t="s">
        <v>330</v>
      </c>
      <c r="D436" s="230"/>
      <c r="E436" s="230"/>
      <c r="F436" s="230"/>
      <c r="G436" s="230"/>
      <c r="H436" s="387"/>
      <c r="I436" s="239"/>
      <c r="J436" s="241"/>
      <c r="K436" s="241"/>
      <c r="L436" s="241"/>
      <c r="M436" s="241"/>
      <c r="N436" s="238">
        <f t="shared" si="11"/>
        <v>0</v>
      </c>
      <c r="O436" s="238">
        <f>(SUM(I436:M437)/100)*P436</f>
        <v>0</v>
      </c>
      <c r="P436" s="238">
        <v>2</v>
      </c>
      <c r="Q436" s="217"/>
    </row>
    <row r="437" spans="1:17" ht="12.75" customHeight="1">
      <c r="A437" s="216"/>
      <c r="B437" s="178"/>
      <c r="C437" s="463"/>
      <c r="D437" s="230"/>
      <c r="E437" s="230"/>
      <c r="F437" s="230"/>
      <c r="G437" s="230"/>
      <c r="H437" s="387"/>
      <c r="I437" s="239"/>
      <c r="J437" s="241"/>
      <c r="K437" s="241"/>
      <c r="L437" s="241"/>
      <c r="M437" s="241"/>
      <c r="N437" s="238"/>
      <c r="O437" s="238"/>
      <c r="P437" s="238"/>
      <c r="Q437" s="217"/>
    </row>
    <row r="438" spans="1:17" ht="12.75" customHeight="1">
      <c r="A438" s="216"/>
      <c r="B438" s="178"/>
      <c r="C438" s="463" t="s">
        <v>331</v>
      </c>
      <c r="D438" s="230"/>
      <c r="E438" s="230"/>
      <c r="F438" s="230"/>
      <c r="G438" s="230"/>
      <c r="H438" s="387"/>
      <c r="I438" s="239"/>
      <c r="J438" s="241"/>
      <c r="K438" s="241"/>
      <c r="L438" s="241"/>
      <c r="M438" s="241"/>
      <c r="N438" s="238">
        <f t="shared" si="11"/>
        <v>0</v>
      </c>
      <c r="O438" s="238">
        <f>(SUM(I438:M439)/100)*P438</f>
        <v>0</v>
      </c>
      <c r="P438" s="238">
        <v>1</v>
      </c>
      <c r="Q438" s="217"/>
    </row>
    <row r="439" spans="1:17" ht="12.75" customHeight="1" thickBot="1">
      <c r="A439" s="216"/>
      <c r="B439" s="179"/>
      <c r="C439" s="463"/>
      <c r="D439" s="230"/>
      <c r="E439" s="230"/>
      <c r="F439" s="230"/>
      <c r="G439" s="230"/>
      <c r="H439" s="387"/>
      <c r="I439" s="239"/>
      <c r="J439" s="241"/>
      <c r="K439" s="241"/>
      <c r="L439" s="241"/>
      <c r="M439" s="241"/>
      <c r="N439" s="238"/>
      <c r="O439" s="238"/>
      <c r="P439" s="238"/>
      <c r="Q439" s="217"/>
    </row>
    <row r="440" spans="1:17" ht="12.75" customHeight="1">
      <c r="A440" s="279" t="s">
        <v>298</v>
      </c>
      <c r="B440" s="280"/>
      <c r="C440" s="225" t="s">
        <v>104</v>
      </c>
      <c r="D440" s="226"/>
      <c r="E440" s="226"/>
      <c r="F440" s="226"/>
      <c r="G440" s="227"/>
      <c r="H440" s="28"/>
      <c r="I440" s="225" t="s">
        <v>214</v>
      </c>
      <c r="J440" s="264"/>
      <c r="K440" s="264"/>
      <c r="L440" s="226"/>
      <c r="M440" s="227"/>
      <c r="N440" s="310" t="s">
        <v>321</v>
      </c>
      <c r="O440" s="300" t="s">
        <v>222</v>
      </c>
      <c r="P440" s="300" t="s">
        <v>478</v>
      </c>
      <c r="Q440" s="300" t="s">
        <v>223</v>
      </c>
    </row>
    <row r="441" spans="1:17" ht="12.75" customHeight="1">
      <c r="A441" s="281"/>
      <c r="B441" s="282"/>
      <c r="C441" s="183"/>
      <c r="D441" s="228"/>
      <c r="E441" s="228"/>
      <c r="F441" s="228"/>
      <c r="G441" s="185"/>
      <c r="H441" s="29"/>
      <c r="I441" s="183"/>
      <c r="J441" s="257"/>
      <c r="K441" s="257"/>
      <c r="L441" s="228"/>
      <c r="M441" s="185"/>
      <c r="N441" s="311"/>
      <c r="O441" s="301"/>
      <c r="P441" s="301"/>
      <c r="Q441" s="301"/>
    </row>
    <row r="442" spans="1:17" ht="12.75" customHeight="1">
      <c r="A442" s="283"/>
      <c r="B442" s="284"/>
      <c r="C442" s="183"/>
      <c r="D442" s="228"/>
      <c r="E442" s="228"/>
      <c r="F442" s="228"/>
      <c r="G442" s="185"/>
      <c r="H442" s="29"/>
      <c r="I442" s="183"/>
      <c r="J442" s="257"/>
      <c r="K442" s="257"/>
      <c r="L442" s="228"/>
      <c r="M442" s="185"/>
      <c r="N442" s="311"/>
      <c r="O442" s="301"/>
      <c r="P442" s="301"/>
      <c r="Q442" s="301"/>
    </row>
    <row r="443" spans="1:17" ht="12.75" customHeight="1">
      <c r="A443" s="183" t="s">
        <v>210</v>
      </c>
      <c r="B443" s="185" t="s">
        <v>211</v>
      </c>
      <c r="C443" s="218" t="s">
        <v>212</v>
      </c>
      <c r="D443" s="219"/>
      <c r="E443" s="219"/>
      <c r="F443" s="219"/>
      <c r="G443" s="220"/>
      <c r="H443" s="29"/>
      <c r="I443" s="183" t="s">
        <v>301</v>
      </c>
      <c r="J443" s="257"/>
      <c r="K443" s="257"/>
      <c r="L443" s="228"/>
      <c r="M443" s="185"/>
      <c r="N443" s="311"/>
      <c r="O443" s="301"/>
      <c r="P443" s="301"/>
      <c r="Q443" s="301"/>
    </row>
    <row r="444" spans="1:17" s="56" customFormat="1" ht="20.100000000000001" customHeight="1">
      <c r="A444" s="183"/>
      <c r="B444" s="185"/>
      <c r="C444" s="189"/>
      <c r="D444" s="221"/>
      <c r="E444" s="221"/>
      <c r="F444" s="221"/>
      <c r="G444" s="190"/>
      <c r="H444" s="29"/>
      <c r="I444" s="183"/>
      <c r="J444" s="257"/>
      <c r="K444" s="257"/>
      <c r="L444" s="228"/>
      <c r="M444" s="185"/>
      <c r="N444" s="311"/>
      <c r="O444" s="301"/>
      <c r="P444" s="301"/>
      <c r="Q444" s="301"/>
    </row>
    <row r="445" spans="1:17" s="56" customFormat="1" ht="20.100000000000001" customHeight="1" thickBot="1">
      <c r="A445" s="250"/>
      <c r="B445" s="251"/>
      <c r="C445" s="189"/>
      <c r="D445" s="221"/>
      <c r="E445" s="221"/>
      <c r="F445" s="221"/>
      <c r="G445" s="190"/>
      <c r="H445" s="31"/>
      <c r="I445" s="20">
        <v>0</v>
      </c>
      <c r="J445" s="73">
        <v>25</v>
      </c>
      <c r="K445" s="73">
        <v>50</v>
      </c>
      <c r="L445" s="21">
        <v>75</v>
      </c>
      <c r="M445" s="22">
        <v>100</v>
      </c>
      <c r="N445" s="534"/>
      <c r="O445" s="302"/>
      <c r="P445" s="302"/>
      <c r="Q445" s="302"/>
    </row>
    <row r="446" spans="1:17" s="56" customFormat="1" ht="20.100000000000001" customHeight="1">
      <c r="A446" s="372"/>
      <c r="B446" s="268"/>
      <c r="C446" s="560" t="s">
        <v>192</v>
      </c>
      <c r="D446" s="532"/>
      <c r="E446" s="532"/>
      <c r="F446" s="532"/>
      <c r="G446" s="532"/>
      <c r="H446" s="78"/>
      <c r="I446" s="521"/>
      <c r="J446" s="522"/>
      <c r="K446" s="522"/>
      <c r="L446" s="522"/>
      <c r="M446" s="522"/>
      <c r="N446" s="522"/>
      <c r="O446" s="522"/>
      <c r="P446" s="523"/>
      <c r="Q446" s="519">
        <v>31</v>
      </c>
    </row>
    <row r="447" spans="1:17" s="56" customFormat="1" ht="30" customHeight="1" thickBot="1">
      <c r="A447" s="216"/>
      <c r="B447" s="217"/>
      <c r="C447" s="546"/>
      <c r="D447" s="336"/>
      <c r="E447" s="336"/>
      <c r="F447" s="336"/>
      <c r="G447" s="336"/>
      <c r="H447" s="67"/>
      <c r="I447" s="514"/>
      <c r="J447" s="515"/>
      <c r="K447" s="515"/>
      <c r="L447" s="515"/>
      <c r="M447" s="515"/>
      <c r="N447" s="515"/>
      <c r="O447" s="515"/>
      <c r="P447" s="516"/>
      <c r="Q447" s="508"/>
    </row>
    <row r="448" spans="1:17" s="56" customFormat="1" ht="9.9499999999999993" customHeight="1">
      <c r="A448" s="216">
        <v>3.33</v>
      </c>
      <c r="B448" s="217"/>
      <c r="C448" s="543" t="s">
        <v>156</v>
      </c>
      <c r="D448" s="194"/>
      <c r="E448" s="194"/>
      <c r="F448" s="194"/>
      <c r="G448" s="194"/>
      <c r="H448" s="80"/>
      <c r="I448" s="372"/>
      <c r="J448" s="256"/>
      <c r="K448" s="256"/>
      <c r="L448" s="256"/>
      <c r="M448" s="256"/>
      <c r="N448" s="256"/>
      <c r="O448" s="256"/>
      <c r="P448" s="256"/>
      <c r="Q448" s="268"/>
    </row>
    <row r="449" spans="1:17" s="56" customFormat="1" ht="9.9499999999999993" customHeight="1">
      <c r="A449" s="216"/>
      <c r="B449" s="217"/>
      <c r="C449" s="543"/>
      <c r="D449" s="194"/>
      <c r="E449" s="194"/>
      <c r="F449" s="194"/>
      <c r="G449" s="194"/>
      <c r="H449" s="80"/>
      <c r="I449" s="216"/>
      <c r="J449" s="238"/>
      <c r="K449" s="238"/>
      <c r="L449" s="238"/>
      <c r="M449" s="238"/>
      <c r="N449" s="238"/>
      <c r="O449" s="238"/>
      <c r="P449" s="238"/>
      <c r="Q449" s="217"/>
    </row>
    <row r="450" spans="1:17" s="56" customFormat="1" ht="20.100000000000001" customHeight="1">
      <c r="A450" s="216"/>
      <c r="B450" s="217"/>
      <c r="C450" s="555" t="s">
        <v>332</v>
      </c>
      <c r="D450" s="556"/>
      <c r="E450" s="556"/>
      <c r="F450" s="556"/>
      <c r="G450" s="556"/>
      <c r="H450" s="81"/>
      <c r="I450" s="169"/>
      <c r="J450" s="170"/>
      <c r="K450" s="170"/>
      <c r="L450" s="170"/>
      <c r="M450" s="170"/>
      <c r="N450" s="18">
        <f t="shared" ref="N450:N464" si="12">IF(O450=0,IF(I450="NA",P450,O450),0)</f>
        <v>0</v>
      </c>
      <c r="O450" s="54">
        <f>(SUM(I450:M450)/100)*P450</f>
        <v>0</v>
      </c>
      <c r="P450" s="18">
        <v>0.5</v>
      </c>
      <c r="Q450" s="217"/>
    </row>
    <row r="451" spans="1:17" ht="20.100000000000001" customHeight="1">
      <c r="A451" s="216"/>
      <c r="B451" s="217"/>
      <c r="C451" s="555" t="s">
        <v>334</v>
      </c>
      <c r="D451" s="556"/>
      <c r="E451" s="556"/>
      <c r="F451" s="556"/>
      <c r="G451" s="556"/>
      <c r="H451" s="81"/>
      <c r="I451" s="169"/>
      <c r="J451" s="170"/>
      <c r="K451" s="170"/>
      <c r="L451" s="170"/>
      <c r="M451" s="170"/>
      <c r="N451" s="18">
        <f t="shared" si="12"/>
        <v>0</v>
      </c>
      <c r="O451" s="54">
        <f t="shared" ref="O451:O456" si="13">(SUM(I451:M451)/100)*P451</f>
        <v>0</v>
      </c>
      <c r="P451" s="18">
        <v>0.5</v>
      </c>
      <c r="Q451" s="217"/>
    </row>
    <row r="452" spans="1:17" ht="20.100000000000001" customHeight="1">
      <c r="A452" s="216"/>
      <c r="B452" s="217"/>
      <c r="C452" s="555" t="s">
        <v>333</v>
      </c>
      <c r="D452" s="556"/>
      <c r="E452" s="556"/>
      <c r="F452" s="556"/>
      <c r="G452" s="556"/>
      <c r="H452" s="81"/>
      <c r="I452" s="169"/>
      <c r="J452" s="170"/>
      <c r="K452" s="170"/>
      <c r="L452" s="170"/>
      <c r="M452" s="170"/>
      <c r="N452" s="18">
        <f t="shared" si="12"/>
        <v>0</v>
      </c>
      <c r="O452" s="54">
        <f t="shared" si="13"/>
        <v>0</v>
      </c>
      <c r="P452" s="18">
        <v>0.5</v>
      </c>
      <c r="Q452" s="217"/>
    </row>
    <row r="453" spans="1:17" ht="30" customHeight="1">
      <c r="A453" s="216"/>
      <c r="B453" s="217"/>
      <c r="C453" s="543" t="s">
        <v>157</v>
      </c>
      <c r="D453" s="194"/>
      <c r="E453" s="194"/>
      <c r="F453" s="194"/>
      <c r="G453" s="194"/>
      <c r="H453" s="81"/>
      <c r="I453" s="169"/>
      <c r="J453" s="170"/>
      <c r="K453" s="170"/>
      <c r="L453" s="170"/>
      <c r="M453" s="170"/>
      <c r="N453" s="18">
        <f t="shared" si="12"/>
        <v>0</v>
      </c>
      <c r="O453" s="54">
        <f t="shared" si="13"/>
        <v>0</v>
      </c>
      <c r="P453" s="18">
        <v>0.5</v>
      </c>
      <c r="Q453" s="217"/>
    </row>
    <row r="454" spans="1:17" ht="20.100000000000001" customHeight="1">
      <c r="A454" s="216"/>
      <c r="B454" s="217"/>
      <c r="C454" s="555" t="s">
        <v>335</v>
      </c>
      <c r="D454" s="556"/>
      <c r="E454" s="556"/>
      <c r="F454" s="556"/>
      <c r="G454" s="556"/>
      <c r="H454" s="81"/>
      <c r="I454" s="169"/>
      <c r="J454" s="170"/>
      <c r="K454" s="170"/>
      <c r="L454" s="170"/>
      <c r="M454" s="170"/>
      <c r="N454" s="18">
        <f t="shared" si="12"/>
        <v>0</v>
      </c>
      <c r="O454" s="54">
        <f t="shared" si="13"/>
        <v>0</v>
      </c>
      <c r="P454" s="18">
        <v>0.5</v>
      </c>
      <c r="Q454" s="217"/>
    </row>
    <row r="455" spans="1:17" ht="20.100000000000001" customHeight="1">
      <c r="A455" s="216"/>
      <c r="B455" s="217"/>
      <c r="C455" s="555" t="s">
        <v>336</v>
      </c>
      <c r="D455" s="556"/>
      <c r="E455" s="556"/>
      <c r="F455" s="556"/>
      <c r="G455" s="556"/>
      <c r="H455" s="81"/>
      <c r="I455" s="169"/>
      <c r="J455" s="170"/>
      <c r="K455" s="170"/>
      <c r="L455" s="170"/>
      <c r="M455" s="170"/>
      <c r="N455" s="18">
        <f t="shared" si="12"/>
        <v>0</v>
      </c>
      <c r="O455" s="54">
        <f t="shared" si="13"/>
        <v>0</v>
      </c>
      <c r="P455" s="18">
        <v>0.5</v>
      </c>
      <c r="Q455" s="217"/>
    </row>
    <row r="456" spans="1:17" ht="30" customHeight="1">
      <c r="A456" s="216"/>
      <c r="B456" s="217"/>
      <c r="C456" s="539" t="s">
        <v>41</v>
      </c>
      <c r="D456" s="232"/>
      <c r="E456" s="232"/>
      <c r="F456" s="232"/>
      <c r="G456" s="232"/>
      <c r="H456" s="81"/>
      <c r="I456" s="169"/>
      <c r="J456" s="170"/>
      <c r="K456" s="170"/>
      <c r="L456" s="170"/>
      <c r="M456" s="170"/>
      <c r="N456" s="18">
        <f t="shared" si="12"/>
        <v>0</v>
      </c>
      <c r="O456" s="54">
        <f t="shared" si="13"/>
        <v>0</v>
      </c>
      <c r="P456" s="18">
        <v>1</v>
      </c>
      <c r="Q456" s="217"/>
    </row>
    <row r="457" spans="1:17">
      <c r="A457" s="216"/>
      <c r="B457" s="217" t="s">
        <v>193</v>
      </c>
      <c r="C457" s="557" t="s">
        <v>42</v>
      </c>
      <c r="D457" s="558"/>
      <c r="E457" s="558"/>
      <c r="F457" s="558"/>
      <c r="G457" s="558"/>
      <c r="H457" s="233"/>
      <c r="I457" s="239"/>
      <c r="J457" s="241"/>
      <c r="K457" s="241"/>
      <c r="L457" s="241"/>
      <c r="M457" s="241"/>
      <c r="N457" s="238">
        <f t="shared" si="12"/>
        <v>0</v>
      </c>
      <c r="O457" s="238">
        <f>(SUM(I457:M459)/100)*P457</f>
        <v>0</v>
      </c>
      <c r="P457" s="238">
        <v>2</v>
      </c>
      <c r="Q457" s="217"/>
    </row>
    <row r="458" spans="1:17">
      <c r="A458" s="216"/>
      <c r="B458" s="217"/>
      <c r="C458" s="231"/>
      <c r="D458" s="232"/>
      <c r="E458" s="232"/>
      <c r="F458" s="232"/>
      <c r="G458" s="232"/>
      <c r="H458" s="233"/>
      <c r="I458" s="239"/>
      <c r="J458" s="241"/>
      <c r="K458" s="241"/>
      <c r="L458" s="241"/>
      <c r="M458" s="241"/>
      <c r="N458" s="238"/>
      <c r="O458" s="238"/>
      <c r="P458" s="238"/>
      <c r="Q458" s="217"/>
    </row>
    <row r="459" spans="1:17">
      <c r="A459" s="216"/>
      <c r="B459" s="217"/>
      <c r="C459" s="231"/>
      <c r="D459" s="232"/>
      <c r="E459" s="232"/>
      <c r="F459" s="232"/>
      <c r="G459" s="232"/>
      <c r="H459" s="233"/>
      <c r="I459" s="239"/>
      <c r="J459" s="241"/>
      <c r="K459" s="241"/>
      <c r="L459" s="241"/>
      <c r="M459" s="241"/>
      <c r="N459" s="238"/>
      <c r="O459" s="238"/>
      <c r="P459" s="238"/>
      <c r="Q459" s="217"/>
    </row>
    <row r="460" spans="1:17">
      <c r="A460" s="216"/>
      <c r="B460" s="217" t="s">
        <v>194</v>
      </c>
      <c r="C460" s="231" t="s">
        <v>337</v>
      </c>
      <c r="D460" s="232"/>
      <c r="E460" s="232"/>
      <c r="F460" s="232"/>
      <c r="G460" s="232"/>
      <c r="H460" s="233"/>
      <c r="I460" s="239"/>
      <c r="J460" s="241"/>
      <c r="K460" s="241"/>
      <c r="L460" s="241"/>
      <c r="M460" s="241"/>
      <c r="N460" s="238">
        <f t="shared" si="12"/>
        <v>0</v>
      </c>
      <c r="O460" s="238">
        <f>(SUM(I460:M461)/100)*P460</f>
        <v>0</v>
      </c>
      <c r="P460" s="238">
        <v>4</v>
      </c>
      <c r="Q460" s="217"/>
    </row>
    <row r="461" spans="1:17">
      <c r="A461" s="216"/>
      <c r="B461" s="217"/>
      <c r="C461" s="231"/>
      <c r="D461" s="232"/>
      <c r="E461" s="232"/>
      <c r="F461" s="232"/>
      <c r="G461" s="232"/>
      <c r="H461" s="233"/>
      <c r="I461" s="239"/>
      <c r="J461" s="241"/>
      <c r="K461" s="241"/>
      <c r="L461" s="241"/>
      <c r="M461" s="241"/>
      <c r="N461" s="238"/>
      <c r="O461" s="238"/>
      <c r="P461" s="238"/>
      <c r="Q461" s="217"/>
    </row>
    <row r="462" spans="1:17" ht="12.75" customHeight="1">
      <c r="A462" s="216"/>
      <c r="B462" s="217">
        <v>75</v>
      </c>
      <c r="C462" s="231" t="s">
        <v>338</v>
      </c>
      <c r="D462" s="232"/>
      <c r="E462" s="232"/>
      <c r="F462" s="232"/>
      <c r="G462" s="232"/>
      <c r="H462" s="233"/>
      <c r="I462" s="239"/>
      <c r="J462" s="241"/>
      <c r="K462" s="241"/>
      <c r="L462" s="241"/>
      <c r="M462" s="241"/>
      <c r="N462" s="238">
        <f t="shared" si="12"/>
        <v>0</v>
      </c>
      <c r="O462" s="238">
        <f>(SUM(I462:M463)/100)*P462</f>
        <v>0</v>
      </c>
      <c r="P462" s="238">
        <v>3</v>
      </c>
      <c r="Q462" s="217"/>
    </row>
    <row r="463" spans="1:17" ht="12.75" customHeight="1">
      <c r="A463" s="216"/>
      <c r="B463" s="217"/>
      <c r="C463" s="231"/>
      <c r="D463" s="232"/>
      <c r="E463" s="232"/>
      <c r="F463" s="232"/>
      <c r="G463" s="232"/>
      <c r="H463" s="233"/>
      <c r="I463" s="239"/>
      <c r="J463" s="241"/>
      <c r="K463" s="241"/>
      <c r="L463" s="241"/>
      <c r="M463" s="241"/>
      <c r="N463" s="238"/>
      <c r="O463" s="238"/>
      <c r="P463" s="238"/>
      <c r="Q463" s="217"/>
    </row>
    <row r="464" spans="1:17" ht="12.75" customHeight="1">
      <c r="A464" s="216"/>
      <c r="B464" s="217">
        <v>77</v>
      </c>
      <c r="C464" s="231" t="s">
        <v>43</v>
      </c>
      <c r="D464" s="232"/>
      <c r="E464" s="232"/>
      <c r="F464" s="232"/>
      <c r="G464" s="232"/>
      <c r="H464" s="233"/>
      <c r="I464" s="239"/>
      <c r="J464" s="241"/>
      <c r="K464" s="241"/>
      <c r="L464" s="241"/>
      <c r="M464" s="241"/>
      <c r="N464" s="238">
        <f t="shared" si="12"/>
        <v>0</v>
      </c>
      <c r="O464" s="238">
        <f>(SUM(I464:M465)/100)*P464</f>
        <v>0</v>
      </c>
      <c r="P464" s="238">
        <v>4</v>
      </c>
      <c r="Q464" s="217"/>
    </row>
    <row r="465" spans="1:17" ht="12.75" customHeight="1">
      <c r="A465" s="216"/>
      <c r="B465" s="217"/>
      <c r="C465" s="231"/>
      <c r="D465" s="232"/>
      <c r="E465" s="232"/>
      <c r="F465" s="232"/>
      <c r="G465" s="232"/>
      <c r="H465" s="233"/>
      <c r="I465" s="239"/>
      <c r="J465" s="241"/>
      <c r="K465" s="241"/>
      <c r="L465" s="241"/>
      <c r="M465" s="241"/>
      <c r="N465" s="238"/>
      <c r="O465" s="238"/>
      <c r="P465" s="238"/>
      <c r="Q465" s="217"/>
    </row>
    <row r="466" spans="1:17" ht="12.75" customHeight="1">
      <c r="A466" s="216" t="s">
        <v>197</v>
      </c>
      <c r="B466" s="217">
        <v>117</v>
      </c>
      <c r="C466" s="253" t="s">
        <v>155</v>
      </c>
      <c r="D466" s="253"/>
      <c r="E466" s="253"/>
      <c r="F466" s="253"/>
      <c r="G466" s="559"/>
      <c r="H466" s="122"/>
      <c r="I466" s="216"/>
      <c r="J466" s="238"/>
      <c r="K466" s="238"/>
      <c r="L466" s="238"/>
      <c r="M466" s="238"/>
      <c r="N466" s="238"/>
      <c r="O466" s="238"/>
      <c r="P466" s="238"/>
      <c r="Q466" s="217"/>
    </row>
    <row r="467" spans="1:17" ht="12.75" customHeight="1">
      <c r="A467" s="216"/>
      <c r="B467" s="217"/>
      <c r="C467" s="255"/>
      <c r="D467" s="255"/>
      <c r="E467" s="255"/>
      <c r="F467" s="255"/>
      <c r="G467" s="557"/>
      <c r="H467" s="122"/>
      <c r="I467" s="216"/>
      <c r="J467" s="238"/>
      <c r="K467" s="238"/>
      <c r="L467" s="238"/>
      <c r="M467" s="238"/>
      <c r="N467" s="238"/>
      <c r="O467" s="238"/>
      <c r="P467" s="238"/>
      <c r="Q467" s="217"/>
    </row>
    <row r="468" spans="1:17">
      <c r="A468" s="216"/>
      <c r="B468" s="217"/>
      <c r="C468" s="550" t="s">
        <v>485</v>
      </c>
      <c r="D468" s="551"/>
      <c r="E468" s="551"/>
      <c r="F468" s="551"/>
      <c r="G468" s="552"/>
      <c r="H468" s="122"/>
      <c r="I468" s="239"/>
      <c r="J468" s="241"/>
      <c r="K468" s="241"/>
      <c r="L468" s="241"/>
      <c r="M468" s="241"/>
      <c r="N468" s="238">
        <f t="shared" ref="N468:N476" si="14">IF(O468=0,IF(I468="NA",P468,O468),0)</f>
        <v>0</v>
      </c>
      <c r="O468" s="238">
        <f>(SUM(I468:M469)/100)*P468</f>
        <v>0</v>
      </c>
      <c r="P468" s="238">
        <v>1</v>
      </c>
      <c r="Q468" s="217"/>
    </row>
    <row r="469" spans="1:17" ht="12.75" customHeight="1">
      <c r="A469" s="216"/>
      <c r="B469" s="217"/>
      <c r="C469" s="553"/>
      <c r="D469" s="553"/>
      <c r="E469" s="553"/>
      <c r="F469" s="553"/>
      <c r="G469" s="554"/>
      <c r="H469" s="122"/>
      <c r="I469" s="239"/>
      <c r="J469" s="241"/>
      <c r="K469" s="241"/>
      <c r="L469" s="241"/>
      <c r="M469" s="241"/>
      <c r="N469" s="238"/>
      <c r="O469" s="238"/>
      <c r="P469" s="238"/>
      <c r="Q469" s="217"/>
    </row>
    <row r="470" spans="1:17">
      <c r="A470" s="216"/>
      <c r="B470" s="217"/>
      <c r="C470" s="551" t="s">
        <v>339</v>
      </c>
      <c r="D470" s="551"/>
      <c r="E470" s="551"/>
      <c r="F470" s="551"/>
      <c r="G470" s="552"/>
      <c r="H470" s="122"/>
      <c r="I470" s="239"/>
      <c r="J470" s="241"/>
      <c r="K470" s="241"/>
      <c r="L470" s="241"/>
      <c r="M470" s="241"/>
      <c r="N470" s="238">
        <f t="shared" si="14"/>
        <v>0</v>
      </c>
      <c r="O470" s="238">
        <f>(SUM(I470:M471)/100)*P470</f>
        <v>0</v>
      </c>
      <c r="P470" s="238">
        <v>1</v>
      </c>
      <c r="Q470" s="217"/>
    </row>
    <row r="471" spans="1:17" ht="12.75" customHeight="1">
      <c r="A471" s="216"/>
      <c r="B471" s="217"/>
      <c r="C471" s="553"/>
      <c r="D471" s="553"/>
      <c r="E471" s="553"/>
      <c r="F471" s="553"/>
      <c r="G471" s="554"/>
      <c r="H471" s="122"/>
      <c r="I471" s="239"/>
      <c r="J471" s="241"/>
      <c r="K471" s="241"/>
      <c r="L471" s="241"/>
      <c r="M471" s="241"/>
      <c r="N471" s="238"/>
      <c r="O471" s="238"/>
      <c r="P471" s="238"/>
      <c r="Q471" s="217"/>
    </row>
    <row r="472" spans="1:17" ht="15" customHeight="1">
      <c r="A472" s="216"/>
      <c r="B472" s="217"/>
      <c r="C472" s="475" t="s">
        <v>44</v>
      </c>
      <c r="D472" s="475"/>
      <c r="E472" s="475"/>
      <c r="F472" s="475"/>
      <c r="G472" s="547"/>
      <c r="H472" s="63"/>
      <c r="I472" s="239"/>
      <c r="J472" s="241"/>
      <c r="K472" s="241"/>
      <c r="L472" s="241"/>
      <c r="M472" s="241"/>
      <c r="N472" s="238">
        <f t="shared" si="14"/>
        <v>0</v>
      </c>
      <c r="O472" s="238">
        <f>(SUM(I472:M473)/100)*P472</f>
        <v>0</v>
      </c>
      <c r="P472" s="238">
        <v>1</v>
      </c>
      <c r="Q472" s="217"/>
    </row>
    <row r="473" spans="1:17" ht="15" customHeight="1">
      <c r="A473" s="216"/>
      <c r="B473" s="217"/>
      <c r="C473" s="479"/>
      <c r="D473" s="479"/>
      <c r="E473" s="479"/>
      <c r="F473" s="479"/>
      <c r="G473" s="548"/>
      <c r="H473" s="63"/>
      <c r="I473" s="239"/>
      <c r="J473" s="241"/>
      <c r="K473" s="241"/>
      <c r="L473" s="241"/>
      <c r="M473" s="241"/>
      <c r="N473" s="238"/>
      <c r="O473" s="238"/>
      <c r="P473" s="238"/>
      <c r="Q473" s="217"/>
    </row>
    <row r="474" spans="1:17" ht="15" customHeight="1">
      <c r="A474" s="216" t="s">
        <v>198</v>
      </c>
      <c r="B474" s="217">
        <v>117</v>
      </c>
      <c r="C474" s="543" t="s">
        <v>340</v>
      </c>
      <c r="D474" s="194"/>
      <c r="E474" s="194"/>
      <c r="F474" s="194"/>
      <c r="G474" s="194"/>
      <c r="H474" s="77"/>
      <c r="I474" s="239"/>
      <c r="J474" s="241"/>
      <c r="K474" s="241"/>
      <c r="L474" s="241"/>
      <c r="M474" s="241"/>
      <c r="N474" s="238">
        <f t="shared" si="14"/>
        <v>0</v>
      </c>
      <c r="O474" s="238">
        <f>(SUM(I474:M475)/100)*P474</f>
        <v>0</v>
      </c>
      <c r="P474" s="238">
        <v>2</v>
      </c>
      <c r="Q474" s="217"/>
    </row>
    <row r="475" spans="1:17" ht="15" customHeight="1">
      <c r="A475" s="216"/>
      <c r="B475" s="217"/>
      <c r="C475" s="543"/>
      <c r="D475" s="194"/>
      <c r="E475" s="194"/>
      <c r="F475" s="194"/>
      <c r="G475" s="194"/>
      <c r="H475" s="77"/>
      <c r="I475" s="239"/>
      <c r="J475" s="241"/>
      <c r="K475" s="241"/>
      <c r="L475" s="241"/>
      <c r="M475" s="241"/>
      <c r="N475" s="238"/>
      <c r="O475" s="238"/>
      <c r="P475" s="238"/>
      <c r="Q475" s="217"/>
    </row>
    <row r="476" spans="1:17" ht="15" customHeight="1">
      <c r="A476" s="216">
        <v>3.35</v>
      </c>
      <c r="B476" s="217" t="s">
        <v>199</v>
      </c>
      <c r="C476" s="231" t="s">
        <v>45</v>
      </c>
      <c r="D476" s="232"/>
      <c r="E476" s="232"/>
      <c r="F476" s="232"/>
      <c r="G476" s="232"/>
      <c r="H476" s="233"/>
      <c r="I476" s="239"/>
      <c r="J476" s="241"/>
      <c r="K476" s="241"/>
      <c r="L476" s="241"/>
      <c r="M476" s="241"/>
      <c r="N476" s="238">
        <f t="shared" si="14"/>
        <v>0</v>
      </c>
      <c r="O476" s="238">
        <f>(SUM(I476:M477)/100)*P476</f>
        <v>0</v>
      </c>
      <c r="P476" s="238">
        <v>2</v>
      </c>
      <c r="Q476" s="217"/>
    </row>
    <row r="477" spans="1:17" s="56" customFormat="1" ht="15" customHeight="1">
      <c r="A477" s="216"/>
      <c r="B477" s="217"/>
      <c r="C477" s="231"/>
      <c r="D477" s="232"/>
      <c r="E477" s="232"/>
      <c r="F477" s="232"/>
      <c r="G477" s="232"/>
      <c r="H477" s="233"/>
      <c r="I477" s="239"/>
      <c r="J477" s="241"/>
      <c r="K477" s="241"/>
      <c r="L477" s="241"/>
      <c r="M477" s="241"/>
      <c r="N477" s="238"/>
      <c r="O477" s="238"/>
      <c r="P477" s="238"/>
      <c r="Q477" s="217"/>
    </row>
    <row r="478" spans="1:17" s="56" customFormat="1" ht="15" customHeight="1">
      <c r="A478" s="216" t="s">
        <v>200</v>
      </c>
      <c r="B478" s="217">
        <v>121</v>
      </c>
      <c r="C478" s="231" t="s">
        <v>46</v>
      </c>
      <c r="D478" s="232"/>
      <c r="E478" s="232"/>
      <c r="F478" s="232"/>
      <c r="G478" s="232"/>
      <c r="H478" s="233"/>
      <c r="I478" s="549"/>
      <c r="J478" s="241"/>
      <c r="K478" s="241"/>
      <c r="L478" s="241"/>
      <c r="M478" s="241"/>
      <c r="N478" s="238">
        <v>0</v>
      </c>
      <c r="O478" s="238">
        <f>(SUM(I478:M482)/100)*P478</f>
        <v>0</v>
      </c>
      <c r="P478" s="238">
        <v>3</v>
      </c>
      <c r="Q478" s="217"/>
    </row>
    <row r="479" spans="1:17" s="56" customFormat="1" ht="20.100000000000001" customHeight="1">
      <c r="A479" s="216"/>
      <c r="B479" s="217"/>
      <c r="C479" s="231"/>
      <c r="D479" s="232"/>
      <c r="E479" s="232"/>
      <c r="F479" s="232"/>
      <c r="G479" s="232"/>
      <c r="H479" s="233"/>
      <c r="I479" s="239"/>
      <c r="J479" s="241"/>
      <c r="K479" s="241"/>
      <c r="L479" s="241"/>
      <c r="M479" s="241"/>
      <c r="N479" s="238"/>
      <c r="O479" s="238"/>
      <c r="P479" s="238"/>
      <c r="Q479" s="217"/>
    </row>
    <row r="480" spans="1:17" s="56" customFormat="1" ht="20.100000000000001" customHeight="1">
      <c r="A480" s="216"/>
      <c r="B480" s="217"/>
      <c r="C480" s="231"/>
      <c r="D480" s="232"/>
      <c r="E480" s="232"/>
      <c r="F480" s="232"/>
      <c r="G480" s="232"/>
      <c r="H480" s="233"/>
      <c r="I480" s="239"/>
      <c r="J480" s="241"/>
      <c r="K480" s="241"/>
      <c r="L480" s="241"/>
      <c r="M480" s="241"/>
      <c r="N480" s="238"/>
      <c r="O480" s="238"/>
      <c r="P480" s="238"/>
      <c r="Q480" s="217"/>
    </row>
    <row r="481" spans="1:18" s="56" customFormat="1" ht="20.100000000000001" customHeight="1">
      <c r="A481" s="216"/>
      <c r="B481" s="217"/>
      <c r="C481" s="231"/>
      <c r="D481" s="232"/>
      <c r="E481" s="232"/>
      <c r="F481" s="232"/>
      <c r="G481" s="232"/>
      <c r="H481" s="233"/>
      <c r="I481" s="239"/>
      <c r="J481" s="241"/>
      <c r="K481" s="241"/>
      <c r="L481" s="241"/>
      <c r="M481" s="241"/>
      <c r="N481" s="238"/>
      <c r="O481" s="238"/>
      <c r="P481" s="238"/>
      <c r="Q481" s="217"/>
    </row>
    <row r="482" spans="1:18" s="56" customFormat="1" ht="20.100000000000001" customHeight="1" thickBot="1">
      <c r="A482" s="347"/>
      <c r="B482" s="339"/>
      <c r="C482" s="540"/>
      <c r="D482" s="485"/>
      <c r="E482" s="485"/>
      <c r="F482" s="485"/>
      <c r="G482" s="485"/>
      <c r="H482" s="486"/>
      <c r="I482" s="309"/>
      <c r="J482" s="249"/>
      <c r="K482" s="249"/>
      <c r="L482" s="249"/>
      <c r="M482" s="249"/>
      <c r="N482" s="258"/>
      <c r="O482" s="258"/>
      <c r="P482" s="258"/>
      <c r="Q482" s="339"/>
    </row>
    <row r="483" spans="1:18" s="56" customFormat="1" ht="20.100000000000001" customHeight="1">
      <c r="A483" s="4"/>
      <c r="B483" s="4"/>
      <c r="C483" s="12"/>
      <c r="D483" s="12"/>
      <c r="E483" s="12"/>
      <c r="F483" s="12"/>
      <c r="G483" s="12"/>
      <c r="H483" s="12"/>
      <c r="I483" s="4"/>
      <c r="J483" s="4"/>
      <c r="K483" s="4"/>
      <c r="L483" s="4"/>
      <c r="M483" s="4"/>
      <c r="N483" s="4"/>
      <c r="O483" s="4"/>
      <c r="P483" s="4"/>
      <c r="Q483" s="4"/>
    </row>
    <row r="484" spans="1:18" s="56" customFormat="1" ht="20.100000000000001" customHeight="1">
      <c r="A484" s="4"/>
      <c r="B484" s="4"/>
      <c r="C484" s="12"/>
      <c r="D484" s="12"/>
      <c r="E484" s="12"/>
      <c r="F484" s="12"/>
      <c r="G484" s="12"/>
      <c r="H484" s="12"/>
      <c r="I484" s="4"/>
      <c r="J484" s="4"/>
      <c r="K484" s="4"/>
      <c r="L484" s="4"/>
      <c r="M484" s="4"/>
      <c r="N484" s="4"/>
      <c r="O484" s="4"/>
      <c r="P484" s="4"/>
      <c r="Q484" s="4"/>
    </row>
    <row r="485" spans="1:18" s="56" customFormat="1" ht="20.100000000000001" customHeight="1">
      <c r="A485" s="4"/>
      <c r="B485" s="4"/>
      <c r="C485" s="12"/>
      <c r="D485" s="12"/>
      <c r="E485" s="12"/>
      <c r="F485" s="12"/>
      <c r="G485" s="12"/>
      <c r="H485" s="12"/>
      <c r="I485" s="4"/>
      <c r="J485" s="4"/>
      <c r="K485" s="4"/>
      <c r="L485" s="4"/>
      <c r="M485" s="4"/>
      <c r="N485" s="4"/>
      <c r="O485" s="4"/>
      <c r="P485" s="4"/>
      <c r="Q485" s="4"/>
      <c r="R485" s="69"/>
    </row>
    <row r="486" spans="1:18" s="56" customFormat="1" ht="20.100000000000001" customHeight="1" thickBot="1">
      <c r="A486" s="4"/>
      <c r="B486" s="4"/>
      <c r="C486" s="12"/>
      <c r="D486" s="12"/>
      <c r="E486" s="12"/>
      <c r="F486" s="12"/>
      <c r="G486" s="12"/>
      <c r="H486" s="12"/>
      <c r="I486" s="4"/>
      <c r="J486" s="4"/>
      <c r="K486" s="4"/>
      <c r="L486" s="4"/>
      <c r="M486" s="4"/>
      <c r="N486" s="4"/>
      <c r="O486" s="4"/>
      <c r="P486" s="4"/>
      <c r="Q486" s="4"/>
      <c r="R486" s="69"/>
    </row>
    <row r="487" spans="1:18" s="56" customFormat="1" ht="20.100000000000001" customHeight="1">
      <c r="A487" s="279" t="s">
        <v>298</v>
      </c>
      <c r="B487" s="280"/>
      <c r="C487" s="225" t="s">
        <v>104</v>
      </c>
      <c r="D487" s="226"/>
      <c r="E487" s="226"/>
      <c r="F487" s="226"/>
      <c r="G487" s="227"/>
      <c r="H487" s="28"/>
      <c r="I487" s="225" t="s">
        <v>214</v>
      </c>
      <c r="J487" s="264"/>
      <c r="K487" s="264"/>
      <c r="L487" s="226"/>
      <c r="M487" s="227"/>
      <c r="N487" s="310" t="s">
        <v>321</v>
      </c>
      <c r="O487" s="300" t="s">
        <v>222</v>
      </c>
      <c r="P487" s="300" t="s">
        <v>478</v>
      </c>
      <c r="Q487" s="300" t="s">
        <v>223</v>
      </c>
      <c r="R487" s="69"/>
    </row>
    <row r="488" spans="1:18" s="56" customFormat="1" ht="20.100000000000001" customHeight="1">
      <c r="A488" s="281"/>
      <c r="B488" s="282"/>
      <c r="C488" s="183"/>
      <c r="D488" s="228"/>
      <c r="E488" s="228"/>
      <c r="F488" s="228"/>
      <c r="G488" s="185"/>
      <c r="H488" s="29"/>
      <c r="I488" s="183"/>
      <c r="J488" s="257"/>
      <c r="K488" s="257"/>
      <c r="L488" s="228"/>
      <c r="M488" s="185"/>
      <c r="N488" s="311"/>
      <c r="O488" s="301"/>
      <c r="P488" s="301"/>
      <c r="Q488" s="301"/>
      <c r="R488" s="69"/>
    </row>
    <row r="489" spans="1:18" s="56" customFormat="1" ht="20.100000000000001" customHeight="1">
      <c r="A489" s="283"/>
      <c r="B489" s="284"/>
      <c r="C489" s="183"/>
      <c r="D489" s="228"/>
      <c r="E489" s="228"/>
      <c r="F489" s="228"/>
      <c r="G489" s="185"/>
      <c r="H489" s="29"/>
      <c r="I489" s="183"/>
      <c r="J489" s="257"/>
      <c r="K489" s="257"/>
      <c r="L489" s="228"/>
      <c r="M489" s="185"/>
      <c r="N489" s="311"/>
      <c r="O489" s="301"/>
      <c r="P489" s="301"/>
      <c r="Q489" s="301"/>
      <c r="R489" s="69"/>
    </row>
    <row r="490" spans="1:18" s="56" customFormat="1" ht="20.100000000000001" customHeight="1">
      <c r="A490" s="183" t="s">
        <v>210</v>
      </c>
      <c r="B490" s="185" t="s">
        <v>211</v>
      </c>
      <c r="C490" s="218" t="s">
        <v>212</v>
      </c>
      <c r="D490" s="219"/>
      <c r="E490" s="219"/>
      <c r="F490" s="219"/>
      <c r="G490" s="220"/>
      <c r="H490" s="29"/>
      <c r="I490" s="183" t="s">
        <v>301</v>
      </c>
      <c r="J490" s="257"/>
      <c r="K490" s="257"/>
      <c r="L490" s="228"/>
      <c r="M490" s="185"/>
      <c r="N490" s="311"/>
      <c r="O490" s="301"/>
      <c r="P490" s="301"/>
      <c r="Q490" s="301"/>
      <c r="R490" s="69"/>
    </row>
    <row r="491" spans="1:18" s="56" customFormat="1" ht="20.100000000000001" customHeight="1">
      <c r="A491" s="183"/>
      <c r="B491" s="185"/>
      <c r="C491" s="189"/>
      <c r="D491" s="221"/>
      <c r="E491" s="221"/>
      <c r="F491" s="221"/>
      <c r="G491" s="190"/>
      <c r="H491" s="29"/>
      <c r="I491" s="183"/>
      <c r="J491" s="257"/>
      <c r="K491" s="257"/>
      <c r="L491" s="228"/>
      <c r="M491" s="185"/>
      <c r="N491" s="311"/>
      <c r="O491" s="301"/>
      <c r="P491" s="301"/>
      <c r="Q491" s="301"/>
      <c r="R491" s="69"/>
    </row>
    <row r="492" spans="1:18" s="69" customFormat="1" ht="20.100000000000001" customHeight="1" thickBot="1">
      <c r="A492" s="184"/>
      <c r="B492" s="186"/>
      <c r="C492" s="222"/>
      <c r="D492" s="223"/>
      <c r="E492" s="223"/>
      <c r="F492" s="223"/>
      <c r="G492" s="224"/>
      <c r="H492" s="30"/>
      <c r="I492" s="20">
        <v>0</v>
      </c>
      <c r="J492" s="73">
        <v>25</v>
      </c>
      <c r="K492" s="73">
        <v>50</v>
      </c>
      <c r="L492" s="21">
        <v>75</v>
      </c>
      <c r="M492" s="22">
        <v>100</v>
      </c>
      <c r="N492" s="311"/>
      <c r="O492" s="302"/>
      <c r="P492" s="302"/>
      <c r="Q492" s="302"/>
    </row>
    <row r="493" spans="1:18" s="56" customFormat="1" ht="20.100000000000001" customHeight="1">
      <c r="A493" s="215">
        <v>3.4</v>
      </c>
      <c r="B493" s="242"/>
      <c r="C493" s="543" t="s">
        <v>158</v>
      </c>
      <c r="D493" s="194"/>
      <c r="E493" s="194"/>
      <c r="F493" s="194"/>
      <c r="G493" s="194"/>
      <c r="H493" s="195"/>
      <c r="I493" s="752"/>
      <c r="J493" s="454"/>
      <c r="K493" s="454"/>
      <c r="L493" s="454"/>
      <c r="M493" s="454"/>
      <c r="N493" s="454"/>
      <c r="O493" s="454"/>
      <c r="P493" s="454"/>
      <c r="Q493" s="268"/>
    </row>
    <row r="494" spans="1:18" s="56" customFormat="1" ht="20.100000000000001" customHeight="1">
      <c r="A494" s="215"/>
      <c r="B494" s="242"/>
      <c r="C494" s="543"/>
      <c r="D494" s="194"/>
      <c r="E494" s="194"/>
      <c r="F494" s="194"/>
      <c r="G494" s="194"/>
      <c r="H494" s="195"/>
      <c r="I494" s="215"/>
      <c r="J494" s="455"/>
      <c r="K494" s="455"/>
      <c r="L494" s="455"/>
      <c r="M494" s="455"/>
      <c r="N494" s="455"/>
      <c r="O494" s="455"/>
      <c r="P494" s="455"/>
      <c r="Q494" s="217"/>
    </row>
    <row r="495" spans="1:18" s="56" customFormat="1" ht="20.100000000000001" customHeight="1">
      <c r="A495" s="215"/>
      <c r="B495" s="242"/>
      <c r="C495" s="544" t="s">
        <v>341</v>
      </c>
      <c r="D495" s="545"/>
      <c r="E495" s="545"/>
      <c r="F495" s="545"/>
      <c r="G495" s="545"/>
      <c r="H495" s="79"/>
      <c r="I495" s="169"/>
      <c r="J495" s="170"/>
      <c r="K495" s="170"/>
      <c r="L495" s="170"/>
      <c r="M495" s="170"/>
      <c r="N495" s="18">
        <f t="shared" ref="N495:N503" si="15">IF(O495=0,IF(I495="NA",P495,O495),0)</f>
        <v>0</v>
      </c>
      <c r="O495" s="54">
        <f>(SUM(I495:M495)/100)*P495</f>
        <v>0</v>
      </c>
      <c r="P495" s="54">
        <v>0.4</v>
      </c>
      <c r="Q495" s="217"/>
    </row>
    <row r="496" spans="1:18" s="56" customFormat="1" ht="20.100000000000001" customHeight="1">
      <c r="A496" s="215"/>
      <c r="B496" s="242"/>
      <c r="C496" s="544" t="s">
        <v>342</v>
      </c>
      <c r="D496" s="545"/>
      <c r="E496" s="545"/>
      <c r="F496" s="545"/>
      <c r="G496" s="545"/>
      <c r="H496" s="79"/>
      <c r="I496" s="169"/>
      <c r="J496" s="170"/>
      <c r="K496" s="170"/>
      <c r="L496" s="170"/>
      <c r="M496" s="170"/>
      <c r="N496" s="18">
        <f t="shared" si="15"/>
        <v>0</v>
      </c>
      <c r="O496" s="54">
        <f t="shared" ref="O496:O503" si="16">(SUM(I496:M496)/100)*P496</f>
        <v>0</v>
      </c>
      <c r="P496" s="54">
        <v>0.6</v>
      </c>
      <c r="Q496" s="217"/>
    </row>
    <row r="497" spans="1:17" s="56" customFormat="1" ht="20.100000000000001" customHeight="1">
      <c r="A497" s="215"/>
      <c r="B497" s="242"/>
      <c r="C497" s="544" t="s">
        <v>343</v>
      </c>
      <c r="D497" s="545"/>
      <c r="E497" s="545"/>
      <c r="F497" s="545"/>
      <c r="G497" s="545"/>
      <c r="H497" s="79"/>
      <c r="I497" s="169"/>
      <c r="J497" s="170"/>
      <c r="K497" s="170"/>
      <c r="L497" s="170"/>
      <c r="M497" s="170"/>
      <c r="N497" s="18">
        <f t="shared" si="15"/>
        <v>0</v>
      </c>
      <c r="O497" s="54">
        <f t="shared" si="16"/>
        <v>0</v>
      </c>
      <c r="P497" s="54">
        <v>0.6</v>
      </c>
      <c r="Q497" s="217"/>
    </row>
    <row r="498" spans="1:17" ht="15.75" customHeight="1">
      <c r="A498" s="215"/>
      <c r="B498" s="242"/>
      <c r="C498" s="544" t="s">
        <v>344</v>
      </c>
      <c r="D498" s="545"/>
      <c r="E498" s="545"/>
      <c r="F498" s="545"/>
      <c r="G498" s="545"/>
      <c r="H498" s="79"/>
      <c r="I498" s="169"/>
      <c r="J498" s="170"/>
      <c r="K498" s="170"/>
      <c r="L498" s="170"/>
      <c r="M498" s="170"/>
      <c r="N498" s="18">
        <f t="shared" si="15"/>
        <v>0</v>
      </c>
      <c r="O498" s="54">
        <f t="shared" si="16"/>
        <v>0</v>
      </c>
      <c r="P498" s="54">
        <v>0.4</v>
      </c>
      <c r="Q498" s="217"/>
    </row>
    <row r="499" spans="1:17" ht="18.75" customHeight="1">
      <c r="A499" s="215"/>
      <c r="B499" s="242"/>
      <c r="C499" s="544" t="s">
        <v>345</v>
      </c>
      <c r="D499" s="545"/>
      <c r="E499" s="545"/>
      <c r="F499" s="545"/>
      <c r="G499" s="545"/>
      <c r="H499" s="79"/>
      <c r="I499" s="169"/>
      <c r="J499" s="170"/>
      <c r="K499" s="170"/>
      <c r="L499" s="170"/>
      <c r="M499" s="170"/>
      <c r="N499" s="18">
        <f t="shared" si="15"/>
        <v>0</v>
      </c>
      <c r="O499" s="54">
        <f t="shared" si="16"/>
        <v>0</v>
      </c>
      <c r="P499" s="54">
        <v>0.4</v>
      </c>
      <c r="Q499" s="217"/>
    </row>
    <row r="500" spans="1:17" ht="20.100000000000001" customHeight="1">
      <c r="A500" s="215"/>
      <c r="B500" s="242"/>
      <c r="C500" s="544" t="s">
        <v>346</v>
      </c>
      <c r="D500" s="545"/>
      <c r="E500" s="545"/>
      <c r="F500" s="545"/>
      <c r="G500" s="545"/>
      <c r="H500" s="79"/>
      <c r="I500" s="169"/>
      <c r="J500" s="170"/>
      <c r="K500" s="170"/>
      <c r="L500" s="170"/>
      <c r="M500" s="170"/>
      <c r="N500" s="18">
        <f t="shared" si="15"/>
        <v>0</v>
      </c>
      <c r="O500" s="54">
        <f t="shared" si="16"/>
        <v>0</v>
      </c>
      <c r="P500" s="54">
        <v>0.4</v>
      </c>
      <c r="Q500" s="217"/>
    </row>
    <row r="501" spans="1:17" ht="20.100000000000001" customHeight="1">
      <c r="A501" s="215"/>
      <c r="B501" s="242"/>
      <c r="C501" s="544" t="s">
        <v>347</v>
      </c>
      <c r="D501" s="545"/>
      <c r="E501" s="545"/>
      <c r="F501" s="545"/>
      <c r="G501" s="545"/>
      <c r="H501" s="79"/>
      <c r="I501" s="169"/>
      <c r="J501" s="170"/>
      <c r="K501" s="170"/>
      <c r="L501" s="170"/>
      <c r="M501" s="170"/>
      <c r="N501" s="18">
        <f t="shared" si="15"/>
        <v>0</v>
      </c>
      <c r="O501" s="54">
        <f t="shared" si="16"/>
        <v>0</v>
      </c>
      <c r="P501" s="54">
        <v>0.4</v>
      </c>
      <c r="Q501" s="217"/>
    </row>
    <row r="502" spans="1:17" ht="20.100000000000001" customHeight="1">
      <c r="A502" s="215"/>
      <c r="B502" s="242"/>
      <c r="C502" s="544" t="s">
        <v>348</v>
      </c>
      <c r="D502" s="545"/>
      <c r="E502" s="545"/>
      <c r="F502" s="545"/>
      <c r="G502" s="545"/>
      <c r="H502" s="79"/>
      <c r="I502" s="169"/>
      <c r="J502" s="170"/>
      <c r="K502" s="170"/>
      <c r="L502" s="170"/>
      <c r="M502" s="170"/>
      <c r="N502" s="18">
        <f t="shared" si="15"/>
        <v>0</v>
      </c>
      <c r="O502" s="54">
        <f t="shared" si="16"/>
        <v>0</v>
      </c>
      <c r="P502" s="54">
        <v>0.4</v>
      </c>
      <c r="Q502" s="217"/>
    </row>
    <row r="503" spans="1:17" ht="20.100000000000001" customHeight="1">
      <c r="A503" s="215"/>
      <c r="B503" s="242"/>
      <c r="C503" s="544" t="s">
        <v>349</v>
      </c>
      <c r="D503" s="545"/>
      <c r="E503" s="545"/>
      <c r="F503" s="545"/>
      <c r="G503" s="545"/>
      <c r="H503" s="79"/>
      <c r="I503" s="169"/>
      <c r="J503" s="170"/>
      <c r="K503" s="170"/>
      <c r="L503" s="170"/>
      <c r="M503" s="170"/>
      <c r="N503" s="18">
        <f t="shared" si="15"/>
        <v>0</v>
      </c>
      <c r="O503" s="54">
        <f t="shared" si="16"/>
        <v>0</v>
      </c>
      <c r="P503" s="54">
        <v>0.4</v>
      </c>
      <c r="Q503" s="217"/>
    </row>
    <row r="504" spans="1:17" ht="20.100000000000001" customHeight="1">
      <c r="A504" s="216"/>
      <c r="B504" s="217"/>
      <c r="C504" s="546" t="s">
        <v>201</v>
      </c>
      <c r="D504" s="336"/>
      <c r="E504" s="336"/>
      <c r="F504" s="336"/>
      <c r="G504" s="336"/>
      <c r="H504" s="482"/>
      <c r="I504" s="216"/>
      <c r="J504" s="238"/>
      <c r="K504" s="238"/>
      <c r="L504" s="238"/>
      <c r="M504" s="238"/>
      <c r="N504" s="238"/>
      <c r="O504" s="238"/>
      <c r="P504" s="238"/>
      <c r="Q504" s="348">
        <v>19</v>
      </c>
    </row>
    <row r="505" spans="1:17" ht="20.100000000000001" customHeight="1">
      <c r="A505" s="216"/>
      <c r="B505" s="217"/>
      <c r="C505" s="546"/>
      <c r="D505" s="336"/>
      <c r="E505" s="336"/>
      <c r="F505" s="336"/>
      <c r="G505" s="336"/>
      <c r="H505" s="482"/>
      <c r="I505" s="216"/>
      <c r="J505" s="238"/>
      <c r="K505" s="238"/>
      <c r="L505" s="238"/>
      <c r="M505" s="238"/>
      <c r="N505" s="238"/>
      <c r="O505" s="238"/>
      <c r="P505" s="238"/>
      <c r="Q505" s="348"/>
    </row>
    <row r="506" spans="1:17" ht="20.100000000000001" customHeight="1">
      <c r="A506" s="216"/>
      <c r="B506" s="217" t="s">
        <v>202</v>
      </c>
      <c r="C506" s="231" t="s">
        <v>350</v>
      </c>
      <c r="D506" s="232"/>
      <c r="E506" s="232"/>
      <c r="F506" s="232"/>
      <c r="G506" s="232"/>
      <c r="H506" s="77"/>
      <c r="I506" s="239"/>
      <c r="J506" s="241"/>
      <c r="K506" s="241"/>
      <c r="L506" s="241"/>
      <c r="M506" s="241"/>
      <c r="N506" s="238">
        <f t="shared" ref="N506:N520" si="17">IF(O506=0,IF(I506="NA",P506,O506),0)</f>
        <v>0</v>
      </c>
      <c r="O506" s="238">
        <f>(SUM(I506:M507)/100)*P506</f>
        <v>0</v>
      </c>
      <c r="P506" s="238">
        <v>3</v>
      </c>
      <c r="Q506" s="217"/>
    </row>
    <row r="507" spans="1:17" ht="20.100000000000001" customHeight="1">
      <c r="A507" s="216"/>
      <c r="B507" s="217"/>
      <c r="C507" s="231"/>
      <c r="D507" s="232"/>
      <c r="E507" s="232"/>
      <c r="F507" s="232"/>
      <c r="G507" s="232"/>
      <c r="H507" s="77"/>
      <c r="I507" s="239"/>
      <c r="J507" s="241"/>
      <c r="K507" s="241"/>
      <c r="L507" s="241"/>
      <c r="M507" s="241"/>
      <c r="N507" s="238"/>
      <c r="O507" s="238"/>
      <c r="P507" s="238"/>
      <c r="Q507" s="217"/>
    </row>
    <row r="508" spans="1:17" ht="20.100000000000001" customHeight="1">
      <c r="A508" s="216"/>
      <c r="B508" s="217">
        <v>123</v>
      </c>
      <c r="C508" s="542" t="s">
        <v>47</v>
      </c>
      <c r="D508" s="194"/>
      <c r="E508" s="194"/>
      <c r="F508" s="194"/>
      <c r="G508" s="194"/>
      <c r="H508" s="195"/>
      <c r="I508" s="239"/>
      <c r="J508" s="241"/>
      <c r="K508" s="241"/>
      <c r="L508" s="241"/>
      <c r="M508" s="241"/>
      <c r="N508" s="238">
        <f t="shared" si="17"/>
        <v>0</v>
      </c>
      <c r="O508" s="238">
        <f>(SUM(I508:M509)/100)*P508</f>
        <v>0</v>
      </c>
      <c r="P508" s="238">
        <v>2</v>
      </c>
      <c r="Q508" s="217"/>
    </row>
    <row r="509" spans="1:17" ht="20.100000000000001" customHeight="1">
      <c r="A509" s="216"/>
      <c r="B509" s="217"/>
      <c r="C509" s="543"/>
      <c r="D509" s="194"/>
      <c r="E509" s="194"/>
      <c r="F509" s="194"/>
      <c r="G509" s="194"/>
      <c r="H509" s="195"/>
      <c r="I509" s="239"/>
      <c r="J509" s="241"/>
      <c r="K509" s="241"/>
      <c r="L509" s="241"/>
      <c r="M509" s="241"/>
      <c r="N509" s="238"/>
      <c r="O509" s="238"/>
      <c r="P509" s="238"/>
      <c r="Q509" s="217"/>
    </row>
    <row r="510" spans="1:17" ht="20.100000000000001" customHeight="1">
      <c r="A510" s="216"/>
      <c r="B510" s="217" t="s">
        <v>203</v>
      </c>
      <c r="C510" s="543" t="s">
        <v>48</v>
      </c>
      <c r="D510" s="194"/>
      <c r="E510" s="194"/>
      <c r="F510" s="194"/>
      <c r="G510" s="194"/>
      <c r="H510" s="195"/>
      <c r="I510" s="239"/>
      <c r="J510" s="241"/>
      <c r="K510" s="241"/>
      <c r="L510" s="241"/>
      <c r="M510" s="241"/>
      <c r="N510" s="238">
        <f t="shared" si="17"/>
        <v>0</v>
      </c>
      <c r="O510" s="238">
        <f>(SUM(I510:M511)/100)*P510</f>
        <v>0</v>
      </c>
      <c r="P510" s="238">
        <v>2</v>
      </c>
      <c r="Q510" s="217"/>
    </row>
    <row r="511" spans="1:17" ht="20.100000000000001" customHeight="1">
      <c r="A511" s="216"/>
      <c r="B511" s="217"/>
      <c r="C511" s="543"/>
      <c r="D511" s="194"/>
      <c r="E511" s="194"/>
      <c r="F511" s="194"/>
      <c r="G511" s="194"/>
      <c r="H511" s="195"/>
      <c r="I511" s="239"/>
      <c r="J511" s="241"/>
      <c r="K511" s="241"/>
      <c r="L511" s="241"/>
      <c r="M511" s="241"/>
      <c r="N511" s="238"/>
      <c r="O511" s="238"/>
      <c r="P511" s="238"/>
      <c r="Q511" s="217"/>
    </row>
    <row r="512" spans="1:17" ht="20.100000000000001" customHeight="1">
      <c r="A512" s="216"/>
      <c r="B512" s="217">
        <v>133</v>
      </c>
      <c r="C512" s="543" t="s">
        <v>49</v>
      </c>
      <c r="D512" s="194"/>
      <c r="E512" s="194"/>
      <c r="F512" s="194"/>
      <c r="G512" s="194"/>
      <c r="H512" s="195"/>
      <c r="I512" s="239"/>
      <c r="J512" s="241"/>
      <c r="K512" s="241"/>
      <c r="L512" s="241"/>
      <c r="M512" s="241"/>
      <c r="N512" s="238">
        <f t="shared" si="17"/>
        <v>0</v>
      </c>
      <c r="O512" s="238">
        <f>(SUM(I512:M513)/100)*P512</f>
        <v>0</v>
      </c>
      <c r="P512" s="238">
        <v>3</v>
      </c>
      <c r="Q512" s="217"/>
    </row>
    <row r="513" spans="1:17" ht="20.100000000000001" customHeight="1">
      <c r="A513" s="216"/>
      <c r="B513" s="217"/>
      <c r="C513" s="543"/>
      <c r="D513" s="194"/>
      <c r="E513" s="194"/>
      <c r="F513" s="194"/>
      <c r="G513" s="194"/>
      <c r="H513" s="195"/>
      <c r="I513" s="239"/>
      <c r="J513" s="241"/>
      <c r="K513" s="241"/>
      <c r="L513" s="241"/>
      <c r="M513" s="241"/>
      <c r="N513" s="238"/>
      <c r="O513" s="238"/>
      <c r="P513" s="238"/>
      <c r="Q513" s="217"/>
    </row>
    <row r="514" spans="1:17" ht="20.100000000000001" customHeight="1">
      <c r="A514" s="216"/>
      <c r="B514" s="217" t="s">
        <v>204</v>
      </c>
      <c r="C514" s="539" t="s">
        <v>351</v>
      </c>
      <c r="D514" s="232"/>
      <c r="E514" s="232"/>
      <c r="F514" s="232"/>
      <c r="G514" s="232"/>
      <c r="H514" s="233"/>
      <c r="I514" s="239"/>
      <c r="J514" s="241"/>
      <c r="K514" s="241"/>
      <c r="L514" s="241"/>
      <c r="M514" s="241"/>
      <c r="N514" s="238">
        <f t="shared" si="17"/>
        <v>0</v>
      </c>
      <c r="O514" s="238">
        <f>(SUM(I514:M515)/100)*P514</f>
        <v>0</v>
      </c>
      <c r="P514" s="238">
        <v>1</v>
      </c>
      <c r="Q514" s="217"/>
    </row>
    <row r="515" spans="1:17" ht="20.100000000000001" customHeight="1">
      <c r="A515" s="216"/>
      <c r="B515" s="217"/>
      <c r="C515" s="231"/>
      <c r="D515" s="232"/>
      <c r="E515" s="232"/>
      <c r="F515" s="232"/>
      <c r="G515" s="232"/>
      <c r="H515" s="233"/>
      <c r="I515" s="239"/>
      <c r="J515" s="241"/>
      <c r="K515" s="241"/>
      <c r="L515" s="241"/>
      <c r="M515" s="241"/>
      <c r="N515" s="238"/>
      <c r="O515" s="238"/>
      <c r="P515" s="238"/>
      <c r="Q515" s="217"/>
    </row>
    <row r="516" spans="1:17" s="17" customFormat="1">
      <c r="A516" s="216"/>
      <c r="B516" s="217">
        <v>137</v>
      </c>
      <c r="C516" s="542" t="s">
        <v>50</v>
      </c>
      <c r="D516" s="194"/>
      <c r="E516" s="194"/>
      <c r="F516" s="194"/>
      <c r="G516" s="194"/>
      <c r="H516" s="195"/>
      <c r="I516" s="239"/>
      <c r="J516" s="241"/>
      <c r="K516" s="241"/>
      <c r="L516" s="241"/>
      <c r="M516" s="241"/>
      <c r="N516" s="238">
        <f t="shared" si="17"/>
        <v>0</v>
      </c>
      <c r="O516" s="238">
        <f>(SUM(I516:M517)/100)*P516</f>
        <v>0</v>
      </c>
      <c r="P516" s="238">
        <v>2</v>
      </c>
      <c r="Q516" s="217"/>
    </row>
    <row r="517" spans="1:17" s="17" customFormat="1">
      <c r="A517" s="216"/>
      <c r="B517" s="217"/>
      <c r="C517" s="543"/>
      <c r="D517" s="194"/>
      <c r="E517" s="194"/>
      <c r="F517" s="194"/>
      <c r="G517" s="194"/>
      <c r="H517" s="195"/>
      <c r="I517" s="239"/>
      <c r="J517" s="241"/>
      <c r="K517" s="241"/>
      <c r="L517" s="241"/>
      <c r="M517" s="241"/>
      <c r="N517" s="238"/>
      <c r="O517" s="238"/>
      <c r="P517" s="238"/>
      <c r="Q517" s="217"/>
    </row>
    <row r="518" spans="1:17" ht="20.100000000000001" customHeight="1">
      <c r="A518" s="216"/>
      <c r="B518" s="217" t="s">
        <v>205</v>
      </c>
      <c r="C518" s="539" t="s">
        <v>352</v>
      </c>
      <c r="D518" s="232"/>
      <c r="E518" s="232"/>
      <c r="F518" s="232"/>
      <c r="G518" s="232"/>
      <c r="H518" s="233"/>
      <c r="I518" s="239"/>
      <c r="J518" s="241"/>
      <c r="K518" s="241"/>
      <c r="L518" s="241"/>
      <c r="M518" s="241"/>
      <c r="N518" s="238">
        <f t="shared" si="17"/>
        <v>0</v>
      </c>
      <c r="O518" s="238">
        <f>(SUM(I518:M519)/100)*P518</f>
        <v>0</v>
      </c>
      <c r="P518" s="238">
        <v>2</v>
      </c>
      <c r="Q518" s="217"/>
    </row>
    <row r="519" spans="1:17" ht="20.100000000000001" customHeight="1">
      <c r="A519" s="216"/>
      <c r="B519" s="217"/>
      <c r="C519" s="231"/>
      <c r="D519" s="232"/>
      <c r="E519" s="232"/>
      <c r="F519" s="232"/>
      <c r="G519" s="232"/>
      <c r="H519" s="233"/>
      <c r="I519" s="239"/>
      <c r="J519" s="241"/>
      <c r="K519" s="241"/>
      <c r="L519" s="241"/>
      <c r="M519" s="241"/>
      <c r="N519" s="238"/>
      <c r="O519" s="238"/>
      <c r="P519" s="238"/>
      <c r="Q519" s="217"/>
    </row>
    <row r="520" spans="1:17" ht="20.100000000000001" customHeight="1">
      <c r="A520" s="216"/>
      <c r="B520" s="217" t="s">
        <v>206</v>
      </c>
      <c r="C520" s="231" t="s">
        <v>51</v>
      </c>
      <c r="D520" s="232"/>
      <c r="E520" s="232"/>
      <c r="F520" s="232"/>
      <c r="G520" s="232"/>
      <c r="H520" s="233"/>
      <c r="I520" s="239"/>
      <c r="J520" s="241"/>
      <c r="K520" s="241"/>
      <c r="L520" s="241"/>
      <c r="M520" s="241"/>
      <c r="N520" s="238">
        <f t="shared" si="17"/>
        <v>0</v>
      </c>
      <c r="O520" s="238">
        <f>(SUM(I520:M521)/100)*P520</f>
        <v>0</v>
      </c>
      <c r="P520" s="238">
        <v>2</v>
      </c>
      <c r="Q520" s="217"/>
    </row>
    <row r="521" spans="1:17" ht="13.5" customHeight="1" thickBot="1">
      <c r="A521" s="347"/>
      <c r="B521" s="339"/>
      <c r="C521" s="540"/>
      <c r="D521" s="485"/>
      <c r="E521" s="485"/>
      <c r="F521" s="485"/>
      <c r="G521" s="485"/>
      <c r="H521" s="486"/>
      <c r="I521" s="309"/>
      <c r="J521" s="249"/>
      <c r="K521" s="249"/>
      <c r="L521" s="249"/>
      <c r="M521" s="249"/>
      <c r="N521" s="258"/>
      <c r="O521" s="258"/>
      <c r="P521" s="258"/>
      <c r="Q521" s="339"/>
    </row>
    <row r="522" spans="1:17">
      <c r="A522" s="4"/>
      <c r="B522" s="4"/>
      <c r="C522" s="12"/>
      <c r="D522" s="12"/>
      <c r="E522" s="12"/>
      <c r="F522" s="12"/>
      <c r="G522" s="12"/>
      <c r="H522" s="12"/>
      <c r="I522" s="4"/>
      <c r="J522" s="4"/>
      <c r="K522" s="4"/>
      <c r="L522" s="4"/>
      <c r="M522" s="4"/>
      <c r="N522" s="4"/>
      <c r="O522" s="4"/>
      <c r="P522" s="4"/>
      <c r="Q522" s="4"/>
    </row>
    <row r="523" spans="1:17">
      <c r="A523" s="4"/>
      <c r="B523" s="4"/>
      <c r="C523" s="12"/>
      <c r="D523" s="12"/>
      <c r="E523" s="12"/>
      <c r="F523" s="12"/>
      <c r="G523" s="12"/>
      <c r="H523" s="12"/>
      <c r="I523" s="4"/>
      <c r="J523" s="4"/>
      <c r="K523" s="4"/>
      <c r="L523" s="4"/>
      <c r="M523" s="4"/>
      <c r="N523" s="4"/>
      <c r="O523" s="4"/>
      <c r="P523" s="4"/>
      <c r="Q523" s="4"/>
    </row>
    <row r="524" spans="1:17">
      <c r="A524" s="4"/>
      <c r="B524" s="4"/>
      <c r="C524" s="12"/>
      <c r="D524" s="12"/>
      <c r="E524" s="12"/>
      <c r="F524" s="12"/>
      <c r="G524" s="12"/>
      <c r="H524" s="12"/>
      <c r="I524" s="4"/>
      <c r="J524" s="4"/>
      <c r="K524" s="4"/>
      <c r="L524" s="4"/>
      <c r="M524" s="4"/>
      <c r="N524" s="4"/>
      <c r="O524" s="4"/>
      <c r="P524" s="4"/>
      <c r="Q524" s="4"/>
    </row>
    <row r="525" spans="1:17">
      <c r="A525" s="4"/>
      <c r="B525" s="4"/>
      <c r="C525" s="12"/>
      <c r="D525" s="12"/>
      <c r="E525" s="12"/>
      <c r="F525" s="12"/>
      <c r="G525" s="12"/>
      <c r="H525" s="12"/>
      <c r="I525" s="4"/>
      <c r="J525" s="4"/>
      <c r="K525" s="4"/>
      <c r="L525" s="4"/>
      <c r="M525" s="4"/>
      <c r="N525" s="4"/>
      <c r="O525" s="4"/>
      <c r="P525" s="4"/>
      <c r="Q525" s="4"/>
    </row>
    <row r="526" spans="1:17" ht="12.75" customHeight="1">
      <c r="A526" s="4"/>
      <c r="B526" s="4"/>
      <c r="C526" s="12"/>
      <c r="D526" s="12"/>
      <c r="E526" s="12"/>
      <c r="F526" s="12"/>
      <c r="G526" s="12"/>
      <c r="H526" s="12"/>
      <c r="I526" s="4"/>
      <c r="J526" s="4"/>
      <c r="K526" s="4"/>
      <c r="L526" s="4"/>
      <c r="M526" s="4"/>
      <c r="N526" s="4"/>
      <c r="O526" s="4"/>
      <c r="P526" s="4"/>
      <c r="Q526" s="4"/>
    </row>
    <row r="527" spans="1:17" ht="12.75" customHeight="1">
      <c r="A527" s="4"/>
      <c r="B527" s="4"/>
      <c r="C527" s="12"/>
      <c r="D527" s="12"/>
      <c r="E527" s="12"/>
      <c r="F527" s="12"/>
      <c r="G527" s="12"/>
      <c r="H527" s="12"/>
      <c r="I527" s="4"/>
      <c r="J527" s="4"/>
      <c r="K527" s="4"/>
      <c r="L527" s="4"/>
      <c r="M527" s="4"/>
      <c r="N527" s="4"/>
      <c r="O527" s="4"/>
      <c r="P527" s="4"/>
      <c r="Q527" s="4"/>
    </row>
    <row r="528" spans="1:17" ht="12.75" customHeight="1">
      <c r="A528" s="4"/>
      <c r="B528" s="4"/>
      <c r="C528" s="12"/>
      <c r="D528" s="12"/>
      <c r="E528" s="12"/>
      <c r="F528" s="12"/>
      <c r="G528" s="12"/>
      <c r="H528" s="12"/>
      <c r="I528" s="4"/>
      <c r="J528" s="4"/>
      <c r="K528" s="4"/>
      <c r="L528" s="4"/>
      <c r="M528" s="4"/>
      <c r="N528" s="4"/>
      <c r="O528" s="4"/>
      <c r="P528" s="4"/>
      <c r="Q528" s="4"/>
    </row>
    <row r="529" spans="1:17" ht="12.75" customHeight="1" thickBot="1">
      <c r="A529" s="4"/>
      <c r="B529" s="4"/>
      <c r="C529" s="12"/>
      <c r="D529" s="12"/>
      <c r="E529" s="12"/>
      <c r="F529" s="12"/>
      <c r="G529" s="12"/>
      <c r="H529" s="12"/>
      <c r="I529" s="4"/>
      <c r="J529" s="4"/>
      <c r="K529" s="4"/>
      <c r="L529" s="4"/>
      <c r="M529" s="4"/>
      <c r="N529" s="4"/>
      <c r="O529" s="4"/>
      <c r="P529" s="4"/>
      <c r="Q529" s="4"/>
    </row>
    <row r="530" spans="1:17" ht="12.75" customHeight="1">
      <c r="A530" s="279" t="s">
        <v>298</v>
      </c>
      <c r="B530" s="280"/>
      <c r="C530" s="225" t="s">
        <v>104</v>
      </c>
      <c r="D530" s="226"/>
      <c r="E530" s="226"/>
      <c r="F530" s="226"/>
      <c r="G530" s="227"/>
      <c r="H530" s="28"/>
      <c r="I530" s="225" t="s">
        <v>214</v>
      </c>
      <c r="J530" s="264"/>
      <c r="K530" s="264"/>
      <c r="L530" s="226"/>
      <c r="M530" s="227"/>
      <c r="N530" s="310" t="s">
        <v>321</v>
      </c>
      <c r="O530" s="300" t="s">
        <v>222</v>
      </c>
      <c r="P530" s="300" t="s">
        <v>478</v>
      </c>
      <c r="Q530" s="300" t="s">
        <v>223</v>
      </c>
    </row>
    <row r="531" spans="1:17" ht="12.75" customHeight="1">
      <c r="A531" s="281"/>
      <c r="B531" s="282"/>
      <c r="C531" s="183"/>
      <c r="D531" s="228"/>
      <c r="E531" s="228"/>
      <c r="F531" s="228"/>
      <c r="G531" s="185"/>
      <c r="H531" s="29"/>
      <c r="I531" s="183"/>
      <c r="J531" s="257"/>
      <c r="K531" s="257"/>
      <c r="L531" s="228"/>
      <c r="M531" s="185"/>
      <c r="N531" s="311"/>
      <c r="O531" s="301"/>
      <c r="P531" s="301"/>
      <c r="Q531" s="301"/>
    </row>
    <row r="532" spans="1:17" ht="12.75" customHeight="1">
      <c r="A532" s="283"/>
      <c r="B532" s="284"/>
      <c r="C532" s="183"/>
      <c r="D532" s="228"/>
      <c r="E532" s="228"/>
      <c r="F532" s="228"/>
      <c r="G532" s="185"/>
      <c r="H532" s="29"/>
      <c r="I532" s="183"/>
      <c r="J532" s="257"/>
      <c r="K532" s="257"/>
      <c r="L532" s="228"/>
      <c r="M532" s="185"/>
      <c r="N532" s="311"/>
      <c r="O532" s="301"/>
      <c r="P532" s="301"/>
      <c r="Q532" s="301"/>
    </row>
    <row r="533" spans="1:17">
      <c r="A533" s="183" t="s">
        <v>210</v>
      </c>
      <c r="B533" s="185" t="s">
        <v>211</v>
      </c>
      <c r="C533" s="218" t="s">
        <v>212</v>
      </c>
      <c r="D533" s="219"/>
      <c r="E533" s="219"/>
      <c r="F533" s="219"/>
      <c r="G533" s="220"/>
      <c r="H533" s="29"/>
      <c r="I533" s="183" t="s">
        <v>301</v>
      </c>
      <c r="J533" s="257"/>
      <c r="K533" s="257"/>
      <c r="L533" s="228"/>
      <c r="M533" s="185"/>
      <c r="N533" s="311"/>
      <c r="O533" s="301"/>
      <c r="P533" s="301"/>
      <c r="Q533" s="301"/>
    </row>
    <row r="534" spans="1:17" ht="12.75" customHeight="1">
      <c r="A534" s="183"/>
      <c r="B534" s="185"/>
      <c r="C534" s="189"/>
      <c r="D534" s="221"/>
      <c r="E534" s="221"/>
      <c r="F534" s="221"/>
      <c r="G534" s="190"/>
      <c r="H534" s="29"/>
      <c r="I534" s="183"/>
      <c r="J534" s="257"/>
      <c r="K534" s="257"/>
      <c r="L534" s="228"/>
      <c r="M534" s="185"/>
      <c r="N534" s="311"/>
      <c r="O534" s="301"/>
      <c r="P534" s="301"/>
      <c r="Q534" s="301"/>
    </row>
    <row r="535" spans="1:17" ht="13.5" thickBot="1">
      <c r="A535" s="184"/>
      <c r="B535" s="186"/>
      <c r="C535" s="222"/>
      <c r="D535" s="223"/>
      <c r="E535" s="223"/>
      <c r="F535" s="223"/>
      <c r="G535" s="224"/>
      <c r="H535" s="30"/>
      <c r="I535" s="1">
        <v>0</v>
      </c>
      <c r="J535" s="74">
        <v>25</v>
      </c>
      <c r="K535" s="74">
        <v>50</v>
      </c>
      <c r="L535" s="3">
        <v>75</v>
      </c>
      <c r="M535" s="2">
        <v>100</v>
      </c>
      <c r="N535" s="534"/>
      <c r="O535" s="533"/>
      <c r="P535" s="533"/>
      <c r="Q535" s="533"/>
    </row>
    <row r="536" spans="1:17" ht="12.75" customHeight="1">
      <c r="A536" s="216"/>
      <c r="B536" s="217" t="s">
        <v>207</v>
      </c>
      <c r="C536" s="240" t="s">
        <v>52</v>
      </c>
      <c r="D536" s="232"/>
      <c r="E536" s="232"/>
      <c r="F536" s="232"/>
      <c r="G536" s="232"/>
      <c r="H536" s="40"/>
      <c r="I536" s="201"/>
      <c r="J536" s="541"/>
      <c r="K536" s="541"/>
      <c r="L536" s="538"/>
      <c r="M536" s="204"/>
      <c r="N536" s="538">
        <f>IF(O536=0,IF(I536="NA",P536,O536),0)</f>
        <v>0</v>
      </c>
      <c r="O536" s="536">
        <f>(SUM(I536:M537)/100)*P536</f>
        <v>0</v>
      </c>
      <c r="P536" s="536">
        <v>2</v>
      </c>
      <c r="Q536" s="535"/>
    </row>
    <row r="537" spans="1:17">
      <c r="A537" s="216"/>
      <c r="B537" s="217"/>
      <c r="C537" s="240"/>
      <c r="D537" s="232"/>
      <c r="E537" s="232"/>
      <c r="F537" s="232"/>
      <c r="G537" s="232"/>
      <c r="H537" s="40"/>
      <c r="I537" s="216"/>
      <c r="J537" s="538"/>
      <c r="K537" s="538"/>
      <c r="L537" s="238"/>
      <c r="M537" s="217"/>
      <c r="N537" s="238"/>
      <c r="O537" s="504"/>
      <c r="P537" s="504"/>
      <c r="Q537" s="536"/>
    </row>
    <row r="538" spans="1:17" ht="12.75" customHeight="1">
      <c r="A538" s="216"/>
      <c r="B538" s="217"/>
      <c r="C538" s="481" t="s">
        <v>53</v>
      </c>
      <c r="D538" s="336"/>
      <c r="E538" s="336"/>
      <c r="F538" s="336"/>
      <c r="G538" s="336"/>
      <c r="H538" s="537"/>
      <c r="I538" s="511"/>
      <c r="J538" s="512"/>
      <c r="K538" s="512"/>
      <c r="L538" s="512"/>
      <c r="M538" s="512"/>
      <c r="N538" s="512"/>
      <c r="O538" s="512"/>
      <c r="P538" s="513"/>
      <c r="Q538" s="520">
        <v>24</v>
      </c>
    </row>
    <row r="539" spans="1:17" ht="13.5" thickBot="1">
      <c r="A539" s="216"/>
      <c r="B539" s="217"/>
      <c r="C539" s="481"/>
      <c r="D539" s="336"/>
      <c r="E539" s="336"/>
      <c r="F539" s="336"/>
      <c r="G539" s="336"/>
      <c r="H539" s="537"/>
      <c r="I539" s="514"/>
      <c r="J539" s="515"/>
      <c r="K539" s="515"/>
      <c r="L539" s="515"/>
      <c r="M539" s="515"/>
      <c r="N539" s="515"/>
      <c r="O539" s="515"/>
      <c r="P539" s="516"/>
      <c r="Q539" s="508"/>
    </row>
    <row r="540" spans="1:17" ht="12.75" customHeight="1">
      <c r="A540" s="216"/>
      <c r="B540" s="217" t="s">
        <v>208</v>
      </c>
      <c r="C540" s="193" t="s">
        <v>353</v>
      </c>
      <c r="D540" s="194"/>
      <c r="E540" s="194"/>
      <c r="F540" s="194"/>
      <c r="G540" s="194"/>
      <c r="H540" s="195"/>
      <c r="I540" s="356"/>
      <c r="J540" s="263"/>
      <c r="K540" s="263"/>
      <c r="L540" s="263"/>
      <c r="M540" s="263"/>
      <c r="N540" s="256">
        <f t="shared" ref="N540:N578" si="18">IF(O540=0,IF(I540="NA",P540,O540),0)</f>
        <v>0</v>
      </c>
      <c r="O540" s="256">
        <f>(SUM(I540:M541)/100)*P540</f>
        <v>0</v>
      </c>
      <c r="P540" s="256">
        <v>1</v>
      </c>
      <c r="Q540" s="268"/>
    </row>
    <row r="541" spans="1:17">
      <c r="A541" s="216"/>
      <c r="B541" s="217"/>
      <c r="C541" s="193"/>
      <c r="D541" s="194"/>
      <c r="E541" s="194"/>
      <c r="F541" s="194"/>
      <c r="G541" s="194"/>
      <c r="H541" s="195"/>
      <c r="I541" s="239"/>
      <c r="J541" s="241"/>
      <c r="K541" s="241"/>
      <c r="L541" s="241"/>
      <c r="M541" s="241"/>
      <c r="N541" s="238"/>
      <c r="O541" s="238"/>
      <c r="P541" s="238"/>
      <c r="Q541" s="217"/>
    </row>
    <row r="542" spans="1:17" ht="12.75" customHeight="1">
      <c r="A542" s="216"/>
      <c r="B542" s="217"/>
      <c r="C542" s="193" t="s">
        <v>354</v>
      </c>
      <c r="D542" s="194"/>
      <c r="E542" s="194"/>
      <c r="F542" s="194"/>
      <c r="G542" s="194"/>
      <c r="H542" s="195"/>
      <c r="I542" s="239"/>
      <c r="J542" s="241"/>
      <c r="K542" s="241"/>
      <c r="L542" s="241"/>
      <c r="M542" s="241"/>
      <c r="N542" s="238">
        <f t="shared" si="18"/>
        <v>0</v>
      </c>
      <c r="O542" s="238">
        <f>(SUM(I542:M543)/100)*P542</f>
        <v>0</v>
      </c>
      <c r="P542" s="238">
        <v>1</v>
      </c>
      <c r="Q542" s="217"/>
    </row>
    <row r="543" spans="1:17">
      <c r="A543" s="216"/>
      <c r="B543" s="217"/>
      <c r="C543" s="193"/>
      <c r="D543" s="194"/>
      <c r="E543" s="194"/>
      <c r="F543" s="194"/>
      <c r="G543" s="194"/>
      <c r="H543" s="195"/>
      <c r="I543" s="239"/>
      <c r="J543" s="241"/>
      <c r="K543" s="241"/>
      <c r="L543" s="241"/>
      <c r="M543" s="241"/>
      <c r="N543" s="238"/>
      <c r="O543" s="238"/>
      <c r="P543" s="238"/>
      <c r="Q543" s="217"/>
    </row>
    <row r="544" spans="1:17" ht="12.75" customHeight="1">
      <c r="A544" s="216"/>
      <c r="B544" s="217"/>
      <c r="C544" s="193" t="s">
        <v>355</v>
      </c>
      <c r="D544" s="194"/>
      <c r="E544" s="194"/>
      <c r="F544" s="194"/>
      <c r="G544" s="194"/>
      <c r="H544" s="195"/>
      <c r="I544" s="239"/>
      <c r="J544" s="241"/>
      <c r="K544" s="241"/>
      <c r="L544" s="241"/>
      <c r="M544" s="241"/>
      <c r="N544" s="238">
        <f t="shared" si="18"/>
        <v>0</v>
      </c>
      <c r="O544" s="238">
        <f>(SUM(I544:M545)/100)*P544</f>
        <v>0</v>
      </c>
      <c r="P544" s="238">
        <v>1</v>
      </c>
      <c r="Q544" s="217"/>
    </row>
    <row r="545" spans="1:17">
      <c r="A545" s="216"/>
      <c r="B545" s="217"/>
      <c r="C545" s="193"/>
      <c r="D545" s="194"/>
      <c r="E545" s="194"/>
      <c r="F545" s="194"/>
      <c r="G545" s="194"/>
      <c r="H545" s="195"/>
      <c r="I545" s="239"/>
      <c r="J545" s="241"/>
      <c r="K545" s="241"/>
      <c r="L545" s="241"/>
      <c r="M545" s="241"/>
      <c r="N545" s="238"/>
      <c r="O545" s="238"/>
      <c r="P545" s="238"/>
      <c r="Q545" s="217"/>
    </row>
    <row r="546" spans="1:17">
      <c r="A546" s="216"/>
      <c r="B546" s="217"/>
      <c r="C546" s="193" t="s">
        <v>356</v>
      </c>
      <c r="D546" s="194"/>
      <c r="E546" s="194"/>
      <c r="F546" s="194"/>
      <c r="G546" s="194"/>
      <c r="H546" s="77"/>
      <c r="I546" s="239"/>
      <c r="J546" s="241"/>
      <c r="K546" s="241"/>
      <c r="L546" s="241"/>
      <c r="M546" s="241"/>
      <c r="N546" s="238">
        <f t="shared" si="18"/>
        <v>0</v>
      </c>
      <c r="O546" s="238">
        <f>(SUM(I546:M547)/100)*P546</f>
        <v>0</v>
      </c>
      <c r="P546" s="238">
        <v>1</v>
      </c>
      <c r="Q546" s="217"/>
    </row>
    <row r="547" spans="1:17">
      <c r="A547" s="216"/>
      <c r="B547" s="217"/>
      <c r="C547" s="193"/>
      <c r="D547" s="194"/>
      <c r="E547" s="194"/>
      <c r="F547" s="194"/>
      <c r="G547" s="194"/>
      <c r="H547" s="77"/>
      <c r="I547" s="239"/>
      <c r="J547" s="241"/>
      <c r="K547" s="241"/>
      <c r="L547" s="241"/>
      <c r="M547" s="241"/>
      <c r="N547" s="238"/>
      <c r="O547" s="238"/>
      <c r="P547" s="238"/>
      <c r="Q547" s="217"/>
    </row>
    <row r="548" spans="1:17">
      <c r="A548" s="216"/>
      <c r="B548" s="217"/>
      <c r="C548" s="193" t="s">
        <v>357</v>
      </c>
      <c r="D548" s="194"/>
      <c r="E548" s="194"/>
      <c r="F548" s="194"/>
      <c r="G548" s="194"/>
      <c r="H548" s="195"/>
      <c r="I548" s="239"/>
      <c r="J548" s="241"/>
      <c r="K548" s="241"/>
      <c r="L548" s="241"/>
      <c r="M548" s="241"/>
      <c r="N548" s="238">
        <f t="shared" si="18"/>
        <v>0</v>
      </c>
      <c r="O548" s="238">
        <f>(SUM(I548:M549)/100)*P548</f>
        <v>0</v>
      </c>
      <c r="P548" s="238">
        <v>1</v>
      </c>
      <c r="Q548" s="217"/>
    </row>
    <row r="549" spans="1:17">
      <c r="A549" s="216"/>
      <c r="B549" s="217"/>
      <c r="C549" s="193"/>
      <c r="D549" s="194"/>
      <c r="E549" s="194"/>
      <c r="F549" s="194"/>
      <c r="G549" s="194"/>
      <c r="H549" s="195"/>
      <c r="I549" s="239"/>
      <c r="J549" s="241"/>
      <c r="K549" s="241"/>
      <c r="L549" s="241"/>
      <c r="M549" s="241"/>
      <c r="N549" s="238"/>
      <c r="O549" s="238"/>
      <c r="P549" s="238"/>
      <c r="Q549" s="217"/>
    </row>
    <row r="550" spans="1:17">
      <c r="A550" s="216"/>
      <c r="B550" s="217"/>
      <c r="C550" s="193" t="s">
        <v>358</v>
      </c>
      <c r="D550" s="194"/>
      <c r="E550" s="194"/>
      <c r="F550" s="194"/>
      <c r="G550" s="194"/>
      <c r="H550" s="195"/>
      <c r="I550" s="239"/>
      <c r="J550" s="241"/>
      <c r="K550" s="241"/>
      <c r="L550" s="241"/>
      <c r="M550" s="241"/>
      <c r="N550" s="238">
        <f t="shared" si="18"/>
        <v>0</v>
      </c>
      <c r="O550" s="238">
        <f>(SUM(I550:M551)/100)*P550</f>
        <v>0</v>
      </c>
      <c r="P550" s="238">
        <v>1</v>
      </c>
      <c r="Q550" s="217"/>
    </row>
    <row r="551" spans="1:17">
      <c r="A551" s="216"/>
      <c r="B551" s="217"/>
      <c r="C551" s="193"/>
      <c r="D551" s="194"/>
      <c r="E551" s="194"/>
      <c r="F551" s="194"/>
      <c r="G551" s="194"/>
      <c r="H551" s="195"/>
      <c r="I551" s="239"/>
      <c r="J551" s="241"/>
      <c r="K551" s="241"/>
      <c r="L551" s="241"/>
      <c r="M551" s="241"/>
      <c r="N551" s="238"/>
      <c r="O551" s="238"/>
      <c r="P551" s="238"/>
      <c r="Q551" s="217"/>
    </row>
    <row r="552" spans="1:17" s="56" customFormat="1">
      <c r="A552" s="216"/>
      <c r="B552" s="217"/>
      <c r="C552" s="240" t="s">
        <v>54</v>
      </c>
      <c r="D552" s="232"/>
      <c r="E552" s="232"/>
      <c r="F552" s="232"/>
      <c r="G552" s="232"/>
      <c r="H552" s="233"/>
      <c r="I552" s="239"/>
      <c r="J552" s="241"/>
      <c r="K552" s="241"/>
      <c r="L552" s="241"/>
      <c r="M552" s="241"/>
      <c r="N552" s="238">
        <f t="shared" si="18"/>
        <v>0</v>
      </c>
      <c r="O552" s="238">
        <f>(SUM(I552:M553)/100)*P552</f>
        <v>0</v>
      </c>
      <c r="P552" s="238">
        <v>1</v>
      </c>
      <c r="Q552" s="217"/>
    </row>
    <row r="553" spans="1:17" s="56" customFormat="1">
      <c r="A553" s="216"/>
      <c r="B553" s="217"/>
      <c r="C553" s="240"/>
      <c r="D553" s="232"/>
      <c r="E553" s="232"/>
      <c r="F553" s="232"/>
      <c r="G553" s="232"/>
      <c r="H553" s="233"/>
      <c r="I553" s="239"/>
      <c r="J553" s="241"/>
      <c r="K553" s="241"/>
      <c r="L553" s="241"/>
      <c r="M553" s="241"/>
      <c r="N553" s="238"/>
      <c r="O553" s="238"/>
      <c r="P553" s="238"/>
      <c r="Q553" s="217"/>
    </row>
    <row r="554" spans="1:17" s="56" customFormat="1">
      <c r="A554" s="216"/>
      <c r="B554" s="217"/>
      <c r="C554" s="193" t="s">
        <v>359</v>
      </c>
      <c r="D554" s="194"/>
      <c r="E554" s="194"/>
      <c r="F554" s="194"/>
      <c r="G554" s="194"/>
      <c r="H554" s="195"/>
      <c r="I554" s="239"/>
      <c r="J554" s="241"/>
      <c r="K554" s="241"/>
      <c r="L554" s="241"/>
      <c r="M554" s="241"/>
      <c r="N554" s="238">
        <f t="shared" si="18"/>
        <v>0</v>
      </c>
      <c r="O554" s="238">
        <f>(SUM(I554:M555)/100)*P554</f>
        <v>0</v>
      </c>
      <c r="P554" s="238">
        <v>1</v>
      </c>
      <c r="Q554" s="217"/>
    </row>
    <row r="555" spans="1:17" s="56" customFormat="1">
      <c r="A555" s="216"/>
      <c r="B555" s="217"/>
      <c r="C555" s="193"/>
      <c r="D555" s="194"/>
      <c r="E555" s="194"/>
      <c r="F555" s="194"/>
      <c r="G555" s="194"/>
      <c r="H555" s="195"/>
      <c r="I555" s="239"/>
      <c r="J555" s="241"/>
      <c r="K555" s="241"/>
      <c r="L555" s="241"/>
      <c r="M555" s="241"/>
      <c r="N555" s="238"/>
      <c r="O555" s="238"/>
      <c r="P555" s="238"/>
      <c r="Q555" s="217"/>
    </row>
    <row r="556" spans="1:17" s="56" customFormat="1">
      <c r="A556" s="216"/>
      <c r="B556" s="217"/>
      <c r="C556" s="240" t="s">
        <v>55</v>
      </c>
      <c r="D556" s="232"/>
      <c r="E556" s="232"/>
      <c r="F556" s="232"/>
      <c r="G556" s="232"/>
      <c r="H556" s="233"/>
      <c r="I556" s="239"/>
      <c r="J556" s="241"/>
      <c r="K556" s="241"/>
      <c r="L556" s="241"/>
      <c r="M556" s="241"/>
      <c r="N556" s="238">
        <f t="shared" si="18"/>
        <v>0</v>
      </c>
      <c r="O556" s="238">
        <f>(SUM(I556:M557)/100)*P556</f>
        <v>0</v>
      </c>
      <c r="P556" s="238">
        <v>1</v>
      </c>
      <c r="Q556" s="217"/>
    </row>
    <row r="557" spans="1:17" s="56" customFormat="1">
      <c r="A557" s="216"/>
      <c r="B557" s="217"/>
      <c r="C557" s="240"/>
      <c r="D557" s="232"/>
      <c r="E557" s="232"/>
      <c r="F557" s="232"/>
      <c r="G557" s="232"/>
      <c r="H557" s="233"/>
      <c r="I557" s="239"/>
      <c r="J557" s="241"/>
      <c r="K557" s="241"/>
      <c r="L557" s="241"/>
      <c r="M557" s="241"/>
      <c r="N557" s="238"/>
      <c r="O557" s="238"/>
      <c r="P557" s="238"/>
      <c r="Q557" s="217"/>
    </row>
    <row r="558" spans="1:17" s="56" customFormat="1">
      <c r="A558" s="53"/>
      <c r="B558" s="217"/>
      <c r="C558" s="240" t="s">
        <v>360</v>
      </c>
      <c r="D558" s="232"/>
      <c r="E558" s="232"/>
      <c r="F558" s="232"/>
      <c r="G558" s="232"/>
      <c r="H558" s="79"/>
      <c r="I558" s="239"/>
      <c r="J558" s="241"/>
      <c r="K558" s="241"/>
      <c r="L558" s="241"/>
      <c r="M558" s="241"/>
      <c r="N558" s="238">
        <f t="shared" si="18"/>
        <v>0</v>
      </c>
      <c r="O558" s="238">
        <f>(SUM(I558:M559)/100)*P558</f>
        <v>0</v>
      </c>
      <c r="P558" s="238">
        <v>1</v>
      </c>
      <c r="Q558" s="217"/>
    </row>
    <row r="559" spans="1:17" s="56" customFormat="1">
      <c r="A559" s="53"/>
      <c r="B559" s="217"/>
      <c r="C559" s="240"/>
      <c r="D559" s="232"/>
      <c r="E559" s="232"/>
      <c r="F559" s="232"/>
      <c r="G559" s="232"/>
      <c r="H559" s="79"/>
      <c r="I559" s="239"/>
      <c r="J559" s="241"/>
      <c r="K559" s="241"/>
      <c r="L559" s="241"/>
      <c r="M559" s="241"/>
      <c r="N559" s="238"/>
      <c r="O559" s="238"/>
      <c r="P559" s="238"/>
      <c r="Q559" s="217"/>
    </row>
    <row r="560" spans="1:17" s="56" customFormat="1">
      <c r="A560" s="53"/>
      <c r="B560" s="217"/>
      <c r="C560" s="193" t="s">
        <v>361</v>
      </c>
      <c r="D560" s="194"/>
      <c r="E560" s="194"/>
      <c r="F560" s="194"/>
      <c r="G560" s="194"/>
      <c r="H560" s="79"/>
      <c r="I560" s="239"/>
      <c r="J560" s="241"/>
      <c r="K560" s="241"/>
      <c r="L560" s="241"/>
      <c r="M560" s="241"/>
      <c r="N560" s="238">
        <f t="shared" si="18"/>
        <v>0</v>
      </c>
      <c r="O560" s="238">
        <f>(SUM(I560:M561)/100)*P560</f>
        <v>0</v>
      </c>
      <c r="P560" s="238">
        <v>1</v>
      </c>
      <c r="Q560" s="217"/>
    </row>
    <row r="561" spans="1:17" s="56" customFormat="1">
      <c r="A561" s="53"/>
      <c r="B561" s="217"/>
      <c r="C561" s="193"/>
      <c r="D561" s="194"/>
      <c r="E561" s="194"/>
      <c r="F561" s="194"/>
      <c r="G561" s="194"/>
      <c r="H561" s="79"/>
      <c r="I561" s="239"/>
      <c r="J561" s="241"/>
      <c r="K561" s="241"/>
      <c r="L561" s="241"/>
      <c r="M561" s="241"/>
      <c r="N561" s="238"/>
      <c r="O561" s="238"/>
      <c r="P561" s="238"/>
      <c r="Q561" s="217"/>
    </row>
    <row r="562" spans="1:17" s="56" customFormat="1">
      <c r="A562" s="53"/>
      <c r="B562" s="217"/>
      <c r="C562" s="193" t="s">
        <v>362</v>
      </c>
      <c r="D562" s="194"/>
      <c r="E562" s="194"/>
      <c r="F562" s="194"/>
      <c r="G562" s="194"/>
      <c r="H562" s="79"/>
      <c r="I562" s="239"/>
      <c r="J562" s="241"/>
      <c r="K562" s="241"/>
      <c r="L562" s="241"/>
      <c r="M562" s="241"/>
      <c r="N562" s="238">
        <f t="shared" si="18"/>
        <v>0</v>
      </c>
      <c r="O562" s="238">
        <f>(SUM(I562:M563)/100)*P562</f>
        <v>0</v>
      </c>
      <c r="P562" s="238">
        <v>1</v>
      </c>
      <c r="Q562" s="217"/>
    </row>
    <row r="563" spans="1:17" s="56" customFormat="1">
      <c r="A563" s="53"/>
      <c r="B563" s="217"/>
      <c r="C563" s="193"/>
      <c r="D563" s="194"/>
      <c r="E563" s="194"/>
      <c r="F563" s="194"/>
      <c r="G563" s="194"/>
      <c r="H563" s="79"/>
      <c r="I563" s="239"/>
      <c r="J563" s="241"/>
      <c r="K563" s="241"/>
      <c r="L563" s="241"/>
      <c r="M563" s="241"/>
      <c r="N563" s="238"/>
      <c r="O563" s="238"/>
      <c r="P563" s="238"/>
      <c r="Q563" s="217"/>
    </row>
    <row r="564" spans="1:17" s="56" customFormat="1">
      <c r="A564" s="53"/>
      <c r="B564" s="217"/>
      <c r="C564" s="240" t="s">
        <v>363</v>
      </c>
      <c r="D564" s="232"/>
      <c r="E564" s="232"/>
      <c r="F564" s="232"/>
      <c r="G564" s="232"/>
      <c r="H564" s="79"/>
      <c r="I564" s="239"/>
      <c r="J564" s="241"/>
      <c r="K564" s="241"/>
      <c r="L564" s="241"/>
      <c r="M564" s="241"/>
      <c r="N564" s="238">
        <f t="shared" si="18"/>
        <v>0</v>
      </c>
      <c r="O564" s="238">
        <f>(SUM(I564:M565)/100)*P564</f>
        <v>0</v>
      </c>
      <c r="P564" s="238">
        <v>1</v>
      </c>
      <c r="Q564" s="217"/>
    </row>
    <row r="565" spans="1:17" s="56" customFormat="1">
      <c r="A565" s="53"/>
      <c r="B565" s="217"/>
      <c r="C565" s="240"/>
      <c r="D565" s="232"/>
      <c r="E565" s="232"/>
      <c r="F565" s="232"/>
      <c r="G565" s="232"/>
      <c r="H565" s="79"/>
      <c r="I565" s="239"/>
      <c r="J565" s="241"/>
      <c r="K565" s="241"/>
      <c r="L565" s="241"/>
      <c r="M565" s="241"/>
      <c r="N565" s="238"/>
      <c r="O565" s="238"/>
      <c r="P565" s="238"/>
      <c r="Q565" s="217"/>
    </row>
    <row r="566" spans="1:17">
      <c r="A566" s="53"/>
      <c r="B566" s="217"/>
      <c r="C566" s="240" t="s">
        <v>56</v>
      </c>
      <c r="D566" s="232"/>
      <c r="E566" s="232"/>
      <c r="F566" s="232"/>
      <c r="G566" s="232"/>
      <c r="H566" s="79"/>
      <c r="I566" s="239"/>
      <c r="J566" s="241"/>
      <c r="K566" s="241"/>
      <c r="L566" s="241"/>
      <c r="M566" s="241"/>
      <c r="N566" s="238">
        <f t="shared" si="18"/>
        <v>0</v>
      </c>
      <c r="O566" s="238">
        <f>(SUM(I566:M567)/100)*P566</f>
        <v>0</v>
      </c>
      <c r="P566" s="238">
        <v>1</v>
      </c>
      <c r="Q566" s="217"/>
    </row>
    <row r="567" spans="1:17">
      <c r="A567" s="53"/>
      <c r="B567" s="217"/>
      <c r="C567" s="240"/>
      <c r="D567" s="232"/>
      <c r="E567" s="232"/>
      <c r="F567" s="232"/>
      <c r="G567" s="232"/>
      <c r="H567" s="79"/>
      <c r="I567" s="239"/>
      <c r="J567" s="241"/>
      <c r="K567" s="241"/>
      <c r="L567" s="241"/>
      <c r="M567" s="241"/>
      <c r="N567" s="238"/>
      <c r="O567" s="238"/>
      <c r="P567" s="238"/>
      <c r="Q567" s="217"/>
    </row>
    <row r="568" spans="1:17">
      <c r="A568" s="53"/>
      <c r="B568" s="217"/>
      <c r="C568" s="240" t="s">
        <v>364</v>
      </c>
      <c r="D568" s="232"/>
      <c r="E568" s="232"/>
      <c r="F568" s="232"/>
      <c r="G568" s="232"/>
      <c r="H568" s="79"/>
      <c r="I568" s="239"/>
      <c r="J568" s="241"/>
      <c r="K568" s="241"/>
      <c r="L568" s="241"/>
      <c r="M568" s="241"/>
      <c r="N568" s="238">
        <f t="shared" si="18"/>
        <v>0</v>
      </c>
      <c r="O568" s="238">
        <f>(SUM(I568:M569)/100)*P568</f>
        <v>0</v>
      </c>
      <c r="P568" s="238">
        <v>1</v>
      </c>
      <c r="Q568" s="217"/>
    </row>
    <row r="569" spans="1:17">
      <c r="A569" s="53"/>
      <c r="B569" s="217"/>
      <c r="C569" s="240"/>
      <c r="D569" s="232"/>
      <c r="E569" s="232"/>
      <c r="F569" s="232"/>
      <c r="G569" s="232"/>
      <c r="H569" s="79"/>
      <c r="I569" s="239"/>
      <c r="J569" s="241"/>
      <c r="K569" s="241"/>
      <c r="L569" s="241"/>
      <c r="M569" s="241"/>
      <c r="N569" s="238"/>
      <c r="O569" s="238"/>
      <c r="P569" s="238"/>
      <c r="Q569" s="217"/>
    </row>
    <row r="570" spans="1:17">
      <c r="A570" s="53"/>
      <c r="B570" s="217"/>
      <c r="C570" s="240" t="s">
        <v>365</v>
      </c>
      <c r="D570" s="232"/>
      <c r="E570" s="232"/>
      <c r="F570" s="232"/>
      <c r="G570" s="232"/>
      <c r="H570" s="79"/>
      <c r="I570" s="239"/>
      <c r="J570" s="241"/>
      <c r="K570" s="241"/>
      <c r="L570" s="241"/>
      <c r="M570" s="241"/>
      <c r="N570" s="238">
        <f t="shared" si="18"/>
        <v>0</v>
      </c>
      <c r="O570" s="238">
        <f>(SUM(I570:M571)/100)*P570</f>
        <v>0</v>
      </c>
      <c r="P570" s="238">
        <v>1</v>
      </c>
      <c r="Q570" s="217"/>
    </row>
    <row r="571" spans="1:17" ht="12.75" customHeight="1">
      <c r="A571" s="53"/>
      <c r="B571" s="217"/>
      <c r="C571" s="240"/>
      <c r="D571" s="232"/>
      <c r="E571" s="232"/>
      <c r="F571" s="232"/>
      <c r="G571" s="232"/>
      <c r="H571" s="79"/>
      <c r="I571" s="239"/>
      <c r="J571" s="241"/>
      <c r="K571" s="241"/>
      <c r="L571" s="241"/>
      <c r="M571" s="241"/>
      <c r="N571" s="238"/>
      <c r="O571" s="238"/>
      <c r="P571" s="238"/>
      <c r="Q571" s="217"/>
    </row>
    <row r="572" spans="1:17">
      <c r="A572" s="19"/>
      <c r="B572" s="217"/>
      <c r="C572" s="240" t="s">
        <v>366</v>
      </c>
      <c r="D572" s="232"/>
      <c r="E572" s="232"/>
      <c r="F572" s="232"/>
      <c r="G572" s="232"/>
      <c r="H572" s="67"/>
      <c r="I572" s="239"/>
      <c r="J572" s="241"/>
      <c r="K572" s="241"/>
      <c r="L572" s="241"/>
      <c r="M572" s="241"/>
      <c r="N572" s="238">
        <f t="shared" si="18"/>
        <v>0</v>
      </c>
      <c r="O572" s="238">
        <f>(SUM(I572:M573)/100)*P572</f>
        <v>0</v>
      </c>
      <c r="P572" s="238">
        <v>2</v>
      </c>
      <c r="Q572" s="217"/>
    </row>
    <row r="573" spans="1:17" ht="12.75" customHeight="1">
      <c r="A573" s="19"/>
      <c r="B573" s="217"/>
      <c r="C573" s="240"/>
      <c r="D573" s="232"/>
      <c r="E573" s="232"/>
      <c r="F573" s="232"/>
      <c r="G573" s="232"/>
      <c r="H573" s="67"/>
      <c r="I573" s="239"/>
      <c r="J573" s="241"/>
      <c r="K573" s="241"/>
      <c r="L573" s="241"/>
      <c r="M573" s="241"/>
      <c r="N573" s="238"/>
      <c r="O573" s="238"/>
      <c r="P573" s="238"/>
      <c r="Q573" s="217"/>
    </row>
    <row r="574" spans="1:17">
      <c r="A574" s="19"/>
      <c r="B574" s="217"/>
      <c r="C574" s="240" t="s">
        <v>57</v>
      </c>
      <c r="D574" s="232"/>
      <c r="E574" s="232"/>
      <c r="F574" s="232"/>
      <c r="G574" s="232"/>
      <c r="H574" s="67"/>
      <c r="I574" s="239"/>
      <c r="J574" s="241"/>
      <c r="K574" s="241"/>
      <c r="L574" s="241"/>
      <c r="M574" s="241"/>
      <c r="N574" s="238">
        <f t="shared" si="18"/>
        <v>0</v>
      </c>
      <c r="O574" s="238">
        <f>(SUM(I574:M575)/100)*P574</f>
        <v>0</v>
      </c>
      <c r="P574" s="238">
        <v>2</v>
      </c>
      <c r="Q574" s="217"/>
    </row>
    <row r="575" spans="1:17" ht="20.100000000000001" customHeight="1">
      <c r="A575" s="19"/>
      <c r="B575" s="217"/>
      <c r="C575" s="240"/>
      <c r="D575" s="232"/>
      <c r="E575" s="232"/>
      <c r="F575" s="232"/>
      <c r="G575" s="232"/>
      <c r="H575" s="67"/>
      <c r="I575" s="239"/>
      <c r="J575" s="241"/>
      <c r="K575" s="241"/>
      <c r="L575" s="241"/>
      <c r="M575" s="241"/>
      <c r="N575" s="238"/>
      <c r="O575" s="238"/>
      <c r="P575" s="238"/>
      <c r="Q575" s="217"/>
    </row>
    <row r="576" spans="1:17" ht="20.100000000000001" customHeight="1">
      <c r="A576" s="216"/>
      <c r="B576" s="217">
        <v>163</v>
      </c>
      <c r="C576" s="193" t="s">
        <v>228</v>
      </c>
      <c r="D576" s="194"/>
      <c r="E576" s="194"/>
      <c r="F576" s="194"/>
      <c r="G576" s="194"/>
      <c r="H576" s="195"/>
      <c r="I576" s="239"/>
      <c r="J576" s="241"/>
      <c r="K576" s="241"/>
      <c r="L576" s="241"/>
      <c r="M576" s="241"/>
      <c r="N576" s="238">
        <f t="shared" si="18"/>
        <v>0</v>
      </c>
      <c r="O576" s="238">
        <f>(SUM(I576:M577)/100)*P576</f>
        <v>0</v>
      </c>
      <c r="P576" s="238">
        <v>2</v>
      </c>
      <c r="Q576" s="217"/>
    </row>
    <row r="577" spans="1:17" ht="20.100000000000001" customHeight="1">
      <c r="A577" s="216"/>
      <c r="B577" s="217"/>
      <c r="C577" s="193"/>
      <c r="D577" s="194"/>
      <c r="E577" s="194"/>
      <c r="F577" s="194"/>
      <c r="G577" s="194"/>
      <c r="H577" s="195"/>
      <c r="I577" s="239"/>
      <c r="J577" s="241"/>
      <c r="K577" s="241"/>
      <c r="L577" s="241"/>
      <c r="M577" s="241"/>
      <c r="N577" s="238"/>
      <c r="O577" s="238"/>
      <c r="P577" s="238"/>
      <c r="Q577" s="217"/>
    </row>
    <row r="578" spans="1:17" ht="12.75" customHeight="1">
      <c r="A578" s="199"/>
      <c r="B578" s="217">
        <v>164</v>
      </c>
      <c r="C578" s="240" t="s">
        <v>229</v>
      </c>
      <c r="D578" s="232"/>
      <c r="E578" s="232"/>
      <c r="F578" s="232"/>
      <c r="G578" s="232"/>
      <c r="H578" s="233"/>
      <c r="I578" s="239"/>
      <c r="J578" s="241"/>
      <c r="K578" s="241"/>
      <c r="L578" s="241"/>
      <c r="M578" s="241"/>
      <c r="N578" s="238">
        <f t="shared" si="18"/>
        <v>0</v>
      </c>
      <c r="O578" s="238">
        <f>(SUM(I578:M580)/100)*P578</f>
        <v>0</v>
      </c>
      <c r="P578" s="238">
        <v>2</v>
      </c>
      <c r="Q578" s="217"/>
    </row>
    <row r="579" spans="1:17" ht="12.75" customHeight="1">
      <c r="A579" s="200"/>
      <c r="B579" s="217"/>
      <c r="C579" s="240"/>
      <c r="D579" s="232"/>
      <c r="E579" s="232"/>
      <c r="F579" s="232"/>
      <c r="G579" s="232"/>
      <c r="H579" s="233"/>
      <c r="I579" s="239"/>
      <c r="J579" s="241"/>
      <c r="K579" s="241"/>
      <c r="L579" s="241"/>
      <c r="M579" s="241"/>
      <c r="N579" s="238"/>
      <c r="O579" s="238"/>
      <c r="P579" s="238"/>
      <c r="Q579" s="217"/>
    </row>
    <row r="580" spans="1:17" ht="13.5" thickBot="1">
      <c r="A580" s="212"/>
      <c r="B580" s="339"/>
      <c r="C580" s="484"/>
      <c r="D580" s="485"/>
      <c r="E580" s="485"/>
      <c r="F580" s="485"/>
      <c r="G580" s="485"/>
      <c r="H580" s="486"/>
      <c r="I580" s="309"/>
      <c r="J580" s="249"/>
      <c r="K580" s="249"/>
      <c r="L580" s="249"/>
      <c r="M580" s="249"/>
      <c r="N580" s="258"/>
      <c r="O580" s="258"/>
      <c r="P580" s="258"/>
      <c r="Q580" s="339"/>
    </row>
    <row r="581" spans="1:17" s="17" customFormat="1">
      <c r="A581" s="4"/>
      <c r="B581" s="4"/>
      <c r="C581" s="12"/>
      <c r="D581" s="12"/>
      <c r="E581" s="12"/>
      <c r="F581" s="12"/>
      <c r="G581" s="12"/>
      <c r="H581" s="12"/>
      <c r="I581" s="4"/>
      <c r="J581" s="4"/>
      <c r="K581" s="4"/>
      <c r="L581" s="4"/>
      <c r="M581" s="4"/>
      <c r="N581" s="4"/>
      <c r="O581" s="4"/>
      <c r="P581" s="4"/>
      <c r="Q581" s="4"/>
    </row>
    <row r="582" spans="1:17" s="17" customFormat="1">
      <c r="A582" s="4"/>
      <c r="B582" s="4"/>
      <c r="C582" s="12"/>
      <c r="D582" s="12"/>
      <c r="E582" s="12"/>
      <c r="F582" s="12"/>
      <c r="G582" s="12"/>
      <c r="H582" s="12"/>
      <c r="I582" s="4"/>
      <c r="J582" s="4"/>
      <c r="K582" s="4"/>
      <c r="L582" s="4"/>
      <c r="M582" s="4"/>
      <c r="N582" s="4"/>
      <c r="O582" s="4"/>
      <c r="P582" s="4"/>
      <c r="Q582" s="4"/>
    </row>
    <row r="583" spans="1:17" s="17" customFormat="1">
      <c r="A583" s="4"/>
      <c r="B583" s="4"/>
      <c r="C583" s="12"/>
      <c r="D583" s="12"/>
      <c r="E583" s="12"/>
      <c r="F583" s="12"/>
      <c r="G583" s="12"/>
      <c r="H583" s="12"/>
      <c r="I583" s="4"/>
      <c r="J583" s="4"/>
      <c r="K583" s="4"/>
      <c r="L583" s="4"/>
      <c r="M583" s="4"/>
      <c r="N583" s="4"/>
      <c r="O583" s="4"/>
      <c r="P583" s="4"/>
      <c r="Q583" s="4"/>
    </row>
    <row r="584" spans="1:17" s="17" customFormat="1">
      <c r="A584" s="4"/>
      <c r="B584" s="4"/>
      <c r="C584" s="12"/>
      <c r="D584" s="12"/>
      <c r="E584" s="12"/>
      <c r="F584" s="12"/>
      <c r="G584" s="12"/>
      <c r="H584" s="12"/>
      <c r="I584" s="4"/>
      <c r="J584" s="4"/>
      <c r="K584" s="4"/>
      <c r="L584" s="4"/>
      <c r="M584" s="4"/>
      <c r="N584" s="4"/>
      <c r="O584" s="4"/>
      <c r="P584" s="4"/>
      <c r="Q584" s="4"/>
    </row>
    <row r="585" spans="1:17" s="17" customFormat="1">
      <c r="A585" s="4"/>
      <c r="B585" s="4"/>
      <c r="C585" s="12"/>
      <c r="D585" s="12"/>
      <c r="E585" s="12"/>
      <c r="F585" s="12"/>
      <c r="G585" s="12"/>
      <c r="H585" s="12"/>
      <c r="I585" s="4"/>
      <c r="J585" s="4"/>
      <c r="K585" s="4"/>
      <c r="L585" s="4"/>
      <c r="M585" s="4"/>
      <c r="N585" s="4"/>
      <c r="O585" s="4"/>
      <c r="P585" s="4"/>
      <c r="Q585" s="4"/>
    </row>
    <row r="586" spans="1:17" s="17" customFormat="1" ht="13.5" thickBot="1">
      <c r="A586" s="4"/>
      <c r="B586" s="4"/>
      <c r="C586" s="12"/>
      <c r="D586" s="12"/>
      <c r="E586" s="12"/>
      <c r="F586" s="12"/>
      <c r="G586" s="12"/>
      <c r="H586" s="12"/>
      <c r="I586" s="4"/>
      <c r="J586" s="4"/>
      <c r="K586" s="4"/>
      <c r="L586" s="4"/>
      <c r="M586" s="4"/>
      <c r="N586" s="4"/>
      <c r="O586" s="4"/>
      <c r="P586" s="4"/>
      <c r="Q586" s="4"/>
    </row>
    <row r="587" spans="1:17" ht="12.75" customHeight="1">
      <c r="A587" s="279" t="s">
        <v>298</v>
      </c>
      <c r="B587" s="280"/>
      <c r="C587" s="225" t="s">
        <v>104</v>
      </c>
      <c r="D587" s="226"/>
      <c r="E587" s="226"/>
      <c r="F587" s="226"/>
      <c r="G587" s="227"/>
      <c r="H587" s="28"/>
      <c r="I587" s="225" t="s">
        <v>214</v>
      </c>
      <c r="J587" s="264"/>
      <c r="K587" s="264"/>
      <c r="L587" s="226"/>
      <c r="M587" s="227"/>
      <c r="N587" s="310" t="s">
        <v>321</v>
      </c>
      <c r="O587" s="300" t="s">
        <v>222</v>
      </c>
      <c r="P587" s="300" t="s">
        <v>478</v>
      </c>
      <c r="Q587" s="300" t="s">
        <v>223</v>
      </c>
    </row>
    <row r="588" spans="1:17">
      <c r="A588" s="281"/>
      <c r="B588" s="282"/>
      <c r="C588" s="183"/>
      <c r="D588" s="228"/>
      <c r="E588" s="228"/>
      <c r="F588" s="228"/>
      <c r="G588" s="185"/>
      <c r="H588" s="29"/>
      <c r="I588" s="183"/>
      <c r="J588" s="257"/>
      <c r="K588" s="257"/>
      <c r="L588" s="228"/>
      <c r="M588" s="185"/>
      <c r="N588" s="311"/>
      <c r="O588" s="301"/>
      <c r="P588" s="301"/>
      <c r="Q588" s="301"/>
    </row>
    <row r="589" spans="1:17">
      <c r="A589" s="283"/>
      <c r="B589" s="284"/>
      <c r="C589" s="183"/>
      <c r="D589" s="228"/>
      <c r="E589" s="228"/>
      <c r="F589" s="228"/>
      <c r="G589" s="185"/>
      <c r="H589" s="29"/>
      <c r="I589" s="183"/>
      <c r="J589" s="257"/>
      <c r="K589" s="257"/>
      <c r="L589" s="228"/>
      <c r="M589" s="185"/>
      <c r="N589" s="311"/>
      <c r="O589" s="301"/>
      <c r="P589" s="301"/>
      <c r="Q589" s="301"/>
    </row>
    <row r="590" spans="1:17" ht="12.75" customHeight="1">
      <c r="A590" s="183" t="s">
        <v>210</v>
      </c>
      <c r="B590" s="185" t="s">
        <v>211</v>
      </c>
      <c r="C590" s="312" t="s">
        <v>177</v>
      </c>
      <c r="D590" s="313"/>
      <c r="E590" s="313"/>
      <c r="F590" s="313"/>
      <c r="G590" s="314"/>
      <c r="H590" s="29"/>
      <c r="I590" s="183" t="s">
        <v>301</v>
      </c>
      <c r="J590" s="257"/>
      <c r="K590" s="257"/>
      <c r="L590" s="228"/>
      <c r="M590" s="185"/>
      <c r="N590" s="311"/>
      <c r="O590" s="301"/>
      <c r="P590" s="301"/>
      <c r="Q590" s="301"/>
    </row>
    <row r="591" spans="1:17" ht="20.100000000000001" customHeight="1">
      <c r="A591" s="183"/>
      <c r="B591" s="185"/>
      <c r="C591" s="315"/>
      <c r="D591" s="316"/>
      <c r="E591" s="316"/>
      <c r="F591" s="316"/>
      <c r="G591" s="317"/>
      <c r="H591" s="29"/>
      <c r="I591" s="183"/>
      <c r="J591" s="257"/>
      <c r="K591" s="257"/>
      <c r="L591" s="228"/>
      <c r="M591" s="185"/>
      <c r="N591" s="311"/>
      <c r="O591" s="301"/>
      <c r="P591" s="301"/>
      <c r="Q591" s="301"/>
    </row>
    <row r="592" spans="1:17" ht="20.100000000000001" customHeight="1" thickBot="1">
      <c r="A592" s="184"/>
      <c r="B592" s="186"/>
      <c r="C592" s="318"/>
      <c r="D592" s="319"/>
      <c r="E592" s="319"/>
      <c r="F592" s="319"/>
      <c r="G592" s="320"/>
      <c r="H592" s="30"/>
      <c r="I592" s="1">
        <v>0</v>
      </c>
      <c r="J592" s="74">
        <v>25</v>
      </c>
      <c r="K592" s="74">
        <v>50</v>
      </c>
      <c r="L592" s="3">
        <v>75</v>
      </c>
      <c r="M592" s="2">
        <v>100</v>
      </c>
      <c r="N592" s="534"/>
      <c r="O592" s="533"/>
      <c r="P592" s="533"/>
      <c r="Q592" s="533"/>
    </row>
    <row r="593" spans="1:17" ht="12.75" customHeight="1">
      <c r="A593" s="527"/>
      <c r="B593" s="529"/>
      <c r="C593" s="531" t="s">
        <v>230</v>
      </c>
      <c r="D593" s="532"/>
      <c r="E593" s="532"/>
      <c r="F593" s="532"/>
      <c r="G593" s="532"/>
      <c r="H593" s="41"/>
      <c r="I593" s="521"/>
      <c r="J593" s="522"/>
      <c r="K593" s="522"/>
      <c r="L593" s="522"/>
      <c r="M593" s="522"/>
      <c r="N593" s="522"/>
      <c r="O593" s="522"/>
      <c r="P593" s="523"/>
      <c r="Q593" s="519">
        <v>22</v>
      </c>
    </row>
    <row r="594" spans="1:17">
      <c r="A594" s="528"/>
      <c r="B594" s="530"/>
      <c r="C594" s="481"/>
      <c r="D594" s="336"/>
      <c r="E594" s="336"/>
      <c r="F594" s="336"/>
      <c r="G594" s="336"/>
      <c r="H594" s="40"/>
      <c r="I594" s="524"/>
      <c r="J594" s="525"/>
      <c r="K594" s="525"/>
      <c r="L594" s="525"/>
      <c r="M594" s="525"/>
      <c r="N594" s="525"/>
      <c r="O594" s="525"/>
      <c r="P594" s="526"/>
      <c r="Q594" s="520"/>
    </row>
    <row r="595" spans="1:17">
      <c r="A595" s="216">
        <v>7.05</v>
      </c>
      <c r="B595" s="509" t="s">
        <v>164</v>
      </c>
      <c r="C595" s="193" t="s">
        <v>231</v>
      </c>
      <c r="D595" s="194"/>
      <c r="E595" s="194"/>
      <c r="F595" s="194"/>
      <c r="G595" s="194"/>
      <c r="H595" s="40"/>
      <c r="I595" s="239"/>
      <c r="J595" s="505"/>
      <c r="K595" s="505"/>
      <c r="L595" s="241"/>
      <c r="M595" s="510"/>
      <c r="N595" s="238">
        <f>IF(O595=0,IF(I595="NA",P595,O595),0)</f>
        <v>0</v>
      </c>
      <c r="O595" s="504">
        <f>(SUM(I595:M596)/100)*P595</f>
        <v>0</v>
      </c>
      <c r="P595" s="504">
        <v>11</v>
      </c>
      <c r="Q595" s="501"/>
    </row>
    <row r="596" spans="1:17">
      <c r="A596" s="216"/>
      <c r="B596" s="509"/>
      <c r="C596" s="193"/>
      <c r="D596" s="194"/>
      <c r="E596" s="194"/>
      <c r="F596" s="194"/>
      <c r="G596" s="194"/>
      <c r="H596" s="40"/>
      <c r="I596" s="239"/>
      <c r="J596" s="506"/>
      <c r="K596" s="506"/>
      <c r="L596" s="241"/>
      <c r="M596" s="510"/>
      <c r="N596" s="238"/>
      <c r="O596" s="504"/>
      <c r="P596" s="504"/>
      <c r="Q596" s="502"/>
    </row>
    <row r="597" spans="1:17" ht="20.100000000000001" customHeight="1">
      <c r="A597" s="216"/>
      <c r="B597" s="217" t="s">
        <v>165</v>
      </c>
      <c r="C597" s="193" t="s">
        <v>367</v>
      </c>
      <c r="D597" s="194"/>
      <c r="E597" s="194"/>
      <c r="F597" s="194"/>
      <c r="G597" s="194"/>
      <c r="H597" s="36"/>
      <c r="I597" s="239"/>
      <c r="J597" s="505"/>
      <c r="K597" s="505"/>
      <c r="L597" s="241"/>
      <c r="M597" s="510"/>
      <c r="N597" s="238">
        <f>IF(O597=0,IF(I597="NA",P597,O597),0)</f>
        <v>0</v>
      </c>
      <c r="O597" s="504">
        <f>(SUM(I597:M598)/100)*P597</f>
        <v>0</v>
      </c>
      <c r="P597" s="504">
        <v>11</v>
      </c>
      <c r="Q597" s="502"/>
    </row>
    <row r="598" spans="1:17" ht="20.100000000000001" customHeight="1">
      <c r="A598" s="216"/>
      <c r="B598" s="217"/>
      <c r="C598" s="193"/>
      <c r="D598" s="194"/>
      <c r="E598" s="194"/>
      <c r="F598" s="194"/>
      <c r="G598" s="194"/>
      <c r="H598" s="36"/>
      <c r="I598" s="239"/>
      <c r="J598" s="506"/>
      <c r="K598" s="506"/>
      <c r="L598" s="241"/>
      <c r="M598" s="510"/>
      <c r="N598" s="238"/>
      <c r="O598" s="504"/>
      <c r="P598" s="504"/>
      <c r="Q598" s="503"/>
    </row>
    <row r="599" spans="1:17">
      <c r="A599" s="201"/>
      <c r="B599" s="204"/>
      <c r="C599" s="517" t="s">
        <v>232</v>
      </c>
      <c r="D599" s="518"/>
      <c r="E599" s="518"/>
      <c r="F599" s="518"/>
      <c r="G599" s="518"/>
      <c r="H599" s="76"/>
      <c r="I599" s="511"/>
      <c r="J599" s="512"/>
      <c r="K599" s="512"/>
      <c r="L599" s="512"/>
      <c r="M599" s="512"/>
      <c r="N599" s="512"/>
      <c r="O599" s="512"/>
      <c r="P599" s="513"/>
      <c r="Q599" s="507">
        <v>12</v>
      </c>
    </row>
    <row r="600" spans="1:17" ht="13.5" thickBot="1">
      <c r="A600" s="216"/>
      <c r="B600" s="217"/>
      <c r="C600" s="481"/>
      <c r="D600" s="336"/>
      <c r="E600" s="336"/>
      <c r="F600" s="336"/>
      <c r="G600" s="336"/>
      <c r="H600" s="36"/>
      <c r="I600" s="514"/>
      <c r="J600" s="515"/>
      <c r="K600" s="515"/>
      <c r="L600" s="515"/>
      <c r="M600" s="515"/>
      <c r="N600" s="515"/>
      <c r="O600" s="515"/>
      <c r="P600" s="516"/>
      <c r="Q600" s="508"/>
    </row>
    <row r="601" spans="1:17">
      <c r="A601" s="216">
        <v>7.04</v>
      </c>
      <c r="B601" s="217"/>
      <c r="C601" s="193" t="s">
        <v>233</v>
      </c>
      <c r="D601" s="194"/>
      <c r="E601" s="194"/>
      <c r="F601" s="194"/>
      <c r="G601" s="194"/>
      <c r="H601" s="67"/>
      <c r="I601" s="356"/>
      <c r="J601" s="263"/>
      <c r="K601" s="263"/>
      <c r="L601" s="263"/>
      <c r="M601" s="263"/>
      <c r="N601" s="256">
        <f t="shared" ref="N601:N611" si="19">IF(O601=0,IF(I601="NA",P601,O601),0)</f>
        <v>0</v>
      </c>
      <c r="O601" s="256">
        <f>(SUM(I601:M602)/100)*P601</f>
        <v>0</v>
      </c>
      <c r="P601" s="256">
        <v>2</v>
      </c>
      <c r="Q601" s="268"/>
    </row>
    <row r="602" spans="1:17">
      <c r="A602" s="216"/>
      <c r="B602" s="217"/>
      <c r="C602" s="193"/>
      <c r="D602" s="194"/>
      <c r="E602" s="194"/>
      <c r="F602" s="194"/>
      <c r="G602" s="194"/>
      <c r="H602" s="67"/>
      <c r="I602" s="239"/>
      <c r="J602" s="241"/>
      <c r="K602" s="241"/>
      <c r="L602" s="241"/>
      <c r="M602" s="241"/>
      <c r="N602" s="238"/>
      <c r="O602" s="238"/>
      <c r="P602" s="238"/>
      <c r="Q602" s="217"/>
    </row>
    <row r="603" spans="1:17">
      <c r="A603" s="216"/>
      <c r="B603" s="217"/>
      <c r="C603" s="193" t="s">
        <v>234</v>
      </c>
      <c r="D603" s="194"/>
      <c r="E603" s="194"/>
      <c r="F603" s="194"/>
      <c r="G603" s="194"/>
      <c r="H603" s="67"/>
      <c r="I603" s="239"/>
      <c r="J603" s="241"/>
      <c r="K603" s="241"/>
      <c r="L603" s="241"/>
      <c r="M603" s="241"/>
      <c r="N603" s="238">
        <f t="shared" si="19"/>
        <v>0</v>
      </c>
      <c r="O603" s="238">
        <f>(SUM(I603:M604)/100)*P603</f>
        <v>0</v>
      </c>
      <c r="P603" s="238">
        <v>2</v>
      </c>
      <c r="Q603" s="217"/>
    </row>
    <row r="604" spans="1:17">
      <c r="A604" s="216"/>
      <c r="B604" s="217"/>
      <c r="C604" s="193"/>
      <c r="D604" s="194"/>
      <c r="E604" s="194"/>
      <c r="F604" s="194"/>
      <c r="G604" s="194"/>
      <c r="H604" s="67"/>
      <c r="I604" s="239"/>
      <c r="J604" s="241"/>
      <c r="K604" s="241"/>
      <c r="L604" s="241"/>
      <c r="M604" s="241"/>
      <c r="N604" s="238"/>
      <c r="O604" s="238"/>
      <c r="P604" s="238"/>
      <c r="Q604" s="217"/>
    </row>
    <row r="605" spans="1:17">
      <c r="A605" s="216"/>
      <c r="B605" s="217"/>
      <c r="C605" s="193" t="s">
        <v>368</v>
      </c>
      <c r="D605" s="194"/>
      <c r="E605" s="194"/>
      <c r="F605" s="194"/>
      <c r="G605" s="194"/>
      <c r="H605" s="67"/>
      <c r="I605" s="239"/>
      <c r="J605" s="241"/>
      <c r="K605" s="241"/>
      <c r="L605" s="241"/>
      <c r="M605" s="241"/>
      <c r="N605" s="238">
        <f t="shared" si="19"/>
        <v>0</v>
      </c>
      <c r="O605" s="238">
        <f>(SUM(I605:M606)/100)*P605</f>
        <v>0</v>
      </c>
      <c r="P605" s="238">
        <v>2</v>
      </c>
      <c r="Q605" s="217"/>
    </row>
    <row r="606" spans="1:17">
      <c r="A606" s="216"/>
      <c r="B606" s="217"/>
      <c r="C606" s="193"/>
      <c r="D606" s="194"/>
      <c r="E606" s="194"/>
      <c r="F606" s="194"/>
      <c r="G606" s="194"/>
      <c r="H606" s="67"/>
      <c r="I606" s="239"/>
      <c r="J606" s="241"/>
      <c r="K606" s="241"/>
      <c r="L606" s="241"/>
      <c r="M606" s="241"/>
      <c r="N606" s="238"/>
      <c r="O606" s="238"/>
      <c r="P606" s="238"/>
      <c r="Q606" s="217"/>
    </row>
    <row r="607" spans="1:17">
      <c r="A607" s="216"/>
      <c r="B607" s="217"/>
      <c r="C607" s="193" t="s">
        <v>235</v>
      </c>
      <c r="D607" s="194"/>
      <c r="E607" s="194"/>
      <c r="F607" s="194"/>
      <c r="G607" s="194"/>
      <c r="H607" s="67"/>
      <c r="I607" s="239"/>
      <c r="J607" s="241"/>
      <c r="K607" s="241"/>
      <c r="L607" s="241"/>
      <c r="M607" s="241"/>
      <c r="N607" s="238">
        <f t="shared" si="19"/>
        <v>0</v>
      </c>
      <c r="O607" s="238">
        <f>(SUM(I607:M608)/100)*P607</f>
        <v>0</v>
      </c>
      <c r="P607" s="238">
        <v>2</v>
      </c>
      <c r="Q607" s="217"/>
    </row>
    <row r="608" spans="1:17">
      <c r="A608" s="216"/>
      <c r="B608" s="217"/>
      <c r="C608" s="193"/>
      <c r="D608" s="194"/>
      <c r="E608" s="194"/>
      <c r="F608" s="194"/>
      <c r="G608" s="194"/>
      <c r="H608" s="67"/>
      <c r="I608" s="239"/>
      <c r="J608" s="241"/>
      <c r="K608" s="241"/>
      <c r="L608" s="241"/>
      <c r="M608" s="241"/>
      <c r="N608" s="238"/>
      <c r="O608" s="238"/>
      <c r="P608" s="238"/>
      <c r="Q608" s="217"/>
    </row>
    <row r="609" spans="1:17" ht="20.100000000000001" customHeight="1">
      <c r="A609" s="216"/>
      <c r="B609" s="217"/>
      <c r="C609" s="193" t="s">
        <v>236</v>
      </c>
      <c r="D609" s="194"/>
      <c r="E609" s="194"/>
      <c r="F609" s="194"/>
      <c r="G609" s="194"/>
      <c r="H609" s="67"/>
      <c r="I609" s="239"/>
      <c r="J609" s="241"/>
      <c r="K609" s="241"/>
      <c r="L609" s="241"/>
      <c r="M609" s="241"/>
      <c r="N609" s="238">
        <f t="shared" si="19"/>
        <v>0</v>
      </c>
      <c r="O609" s="238">
        <f>(SUM(I609:M610)/100)*P609</f>
        <v>0</v>
      </c>
      <c r="P609" s="238">
        <v>2</v>
      </c>
      <c r="Q609" s="217"/>
    </row>
    <row r="610" spans="1:17" ht="20.100000000000001" customHeight="1">
      <c r="A610" s="216"/>
      <c r="B610" s="217"/>
      <c r="C610" s="193"/>
      <c r="D610" s="194"/>
      <c r="E610" s="194"/>
      <c r="F610" s="194"/>
      <c r="G610" s="194"/>
      <c r="H610" s="67"/>
      <c r="I610" s="239"/>
      <c r="J610" s="241"/>
      <c r="K610" s="241"/>
      <c r="L610" s="241"/>
      <c r="M610" s="241"/>
      <c r="N610" s="238"/>
      <c r="O610" s="238"/>
      <c r="P610" s="238"/>
      <c r="Q610" s="217"/>
    </row>
    <row r="611" spans="1:17">
      <c r="A611" s="216"/>
      <c r="B611" s="217"/>
      <c r="C611" s="193" t="s">
        <v>369</v>
      </c>
      <c r="D611" s="194"/>
      <c r="E611" s="194"/>
      <c r="F611" s="194"/>
      <c r="G611" s="194"/>
      <c r="H611" s="67"/>
      <c r="I611" s="239"/>
      <c r="J611" s="241"/>
      <c r="K611" s="241"/>
      <c r="L611" s="241"/>
      <c r="M611" s="241"/>
      <c r="N611" s="238">
        <f t="shared" si="19"/>
        <v>0</v>
      </c>
      <c r="O611" s="238">
        <f>(SUM(I611:M612)/100)*P611</f>
        <v>0</v>
      </c>
      <c r="P611" s="238">
        <v>2</v>
      </c>
      <c r="Q611" s="217"/>
    </row>
    <row r="612" spans="1:17">
      <c r="A612" s="216"/>
      <c r="B612" s="217"/>
      <c r="C612" s="193"/>
      <c r="D612" s="194"/>
      <c r="E612" s="194"/>
      <c r="F612" s="194"/>
      <c r="G612" s="194"/>
      <c r="H612" s="67"/>
      <c r="I612" s="239"/>
      <c r="J612" s="241"/>
      <c r="K612" s="241"/>
      <c r="L612" s="241"/>
      <c r="M612" s="241"/>
      <c r="N612" s="238"/>
      <c r="O612" s="238"/>
      <c r="P612" s="238"/>
      <c r="Q612" s="217"/>
    </row>
    <row r="613" spans="1:17">
      <c r="A613" s="216"/>
      <c r="B613" s="217"/>
      <c r="C613" s="481" t="s">
        <v>237</v>
      </c>
      <c r="D613" s="336"/>
      <c r="E613" s="336"/>
      <c r="F613" s="336"/>
      <c r="G613" s="336"/>
      <c r="H613" s="67"/>
      <c r="I613" s="216"/>
      <c r="J613" s="238"/>
      <c r="K613" s="238"/>
      <c r="L613" s="238"/>
      <c r="M613" s="238"/>
      <c r="N613" s="238"/>
      <c r="O613" s="238"/>
      <c r="P613" s="238"/>
      <c r="Q613" s="348">
        <v>34</v>
      </c>
    </row>
    <row r="614" spans="1:17">
      <c r="A614" s="216"/>
      <c r="B614" s="217"/>
      <c r="C614" s="481"/>
      <c r="D614" s="336"/>
      <c r="E614" s="336"/>
      <c r="F614" s="336"/>
      <c r="G614" s="336"/>
      <c r="H614" s="67"/>
      <c r="I614" s="216"/>
      <c r="J614" s="238"/>
      <c r="K614" s="238"/>
      <c r="L614" s="238"/>
      <c r="M614" s="238"/>
      <c r="N614" s="238"/>
      <c r="O614" s="238"/>
      <c r="P614" s="238"/>
      <c r="Q614" s="348"/>
    </row>
    <row r="615" spans="1:17" ht="20.100000000000001" customHeight="1">
      <c r="A615" s="498" t="s">
        <v>166</v>
      </c>
      <c r="B615" s="217" t="s">
        <v>167</v>
      </c>
      <c r="C615" s="193" t="s">
        <v>238</v>
      </c>
      <c r="D615" s="194"/>
      <c r="E615" s="194"/>
      <c r="F615" s="194"/>
      <c r="G615" s="194"/>
      <c r="H615" s="195"/>
      <c r="I615" s="239"/>
      <c r="J615" s="241"/>
      <c r="K615" s="241"/>
      <c r="L615" s="241"/>
      <c r="M615" s="241"/>
      <c r="N615" s="238">
        <f t="shared" ref="N615:N635" si="20">IF(O615=0,IF(I615="NA",P615,O615),0)</f>
        <v>0</v>
      </c>
      <c r="O615" s="238">
        <f>(SUM(I615:M616)/100)*P615</f>
        <v>0</v>
      </c>
      <c r="P615" s="238">
        <v>4</v>
      </c>
      <c r="Q615" s="217"/>
    </row>
    <row r="616" spans="1:17" ht="20.100000000000001" customHeight="1">
      <c r="A616" s="216"/>
      <c r="B616" s="217"/>
      <c r="C616" s="193"/>
      <c r="D616" s="194"/>
      <c r="E616" s="194"/>
      <c r="F616" s="194"/>
      <c r="G616" s="194"/>
      <c r="H616" s="195"/>
      <c r="I616" s="239"/>
      <c r="J616" s="241"/>
      <c r="K616" s="241"/>
      <c r="L616" s="241"/>
      <c r="M616" s="241"/>
      <c r="N616" s="238"/>
      <c r="O616" s="238"/>
      <c r="P616" s="238"/>
      <c r="Q616" s="217"/>
    </row>
    <row r="617" spans="1:17">
      <c r="A617" s="216"/>
      <c r="B617" s="217">
        <v>212</v>
      </c>
      <c r="C617" s="480" t="s">
        <v>239</v>
      </c>
      <c r="D617" s="499"/>
      <c r="E617" s="499"/>
      <c r="F617" s="499"/>
      <c r="G617" s="499"/>
      <c r="H617" s="500"/>
      <c r="I617" s="239"/>
      <c r="J617" s="241"/>
      <c r="K617" s="241"/>
      <c r="L617" s="241"/>
      <c r="M617" s="241"/>
      <c r="N617" s="238">
        <f t="shared" si="20"/>
        <v>0</v>
      </c>
      <c r="O617" s="238">
        <f t="shared" ref="O617:O635" si="21">(SUM(I617:M618)/100)*P617</f>
        <v>0</v>
      </c>
      <c r="P617" s="238">
        <v>4</v>
      </c>
      <c r="Q617" s="217"/>
    </row>
    <row r="618" spans="1:17">
      <c r="A618" s="216"/>
      <c r="B618" s="217"/>
      <c r="C618" s="480"/>
      <c r="D618" s="499"/>
      <c r="E618" s="499"/>
      <c r="F618" s="499"/>
      <c r="G618" s="499"/>
      <c r="H618" s="500"/>
      <c r="I618" s="239"/>
      <c r="J618" s="241"/>
      <c r="K618" s="241"/>
      <c r="L618" s="241"/>
      <c r="M618" s="241"/>
      <c r="N618" s="238"/>
      <c r="O618" s="238"/>
      <c r="P618" s="238"/>
      <c r="Q618" s="217"/>
    </row>
    <row r="619" spans="1:17">
      <c r="A619" s="216"/>
      <c r="B619" s="217"/>
      <c r="C619" s="193" t="s">
        <v>240</v>
      </c>
      <c r="D619" s="194"/>
      <c r="E619" s="194"/>
      <c r="F619" s="194"/>
      <c r="G619" s="194"/>
      <c r="H619" s="195"/>
      <c r="I619" s="239"/>
      <c r="J619" s="241"/>
      <c r="K619" s="241"/>
      <c r="L619" s="241"/>
      <c r="M619" s="241"/>
      <c r="N619" s="238">
        <f t="shared" si="20"/>
        <v>0</v>
      </c>
      <c r="O619" s="238">
        <f t="shared" si="21"/>
        <v>0</v>
      </c>
      <c r="P619" s="238">
        <v>4</v>
      </c>
      <c r="Q619" s="217"/>
    </row>
    <row r="620" spans="1:17">
      <c r="A620" s="216"/>
      <c r="B620" s="217"/>
      <c r="C620" s="193"/>
      <c r="D620" s="194"/>
      <c r="E620" s="194"/>
      <c r="F620" s="194"/>
      <c r="G620" s="194"/>
      <c r="H620" s="195"/>
      <c r="I620" s="239"/>
      <c r="J620" s="241"/>
      <c r="K620" s="241"/>
      <c r="L620" s="241"/>
      <c r="M620" s="241"/>
      <c r="N620" s="238"/>
      <c r="O620" s="238"/>
      <c r="P620" s="238"/>
      <c r="Q620" s="217"/>
    </row>
    <row r="621" spans="1:17">
      <c r="A621" s="216"/>
      <c r="B621" s="217"/>
      <c r="C621" s="193" t="s">
        <v>241</v>
      </c>
      <c r="D621" s="194"/>
      <c r="E621" s="194"/>
      <c r="F621" s="194"/>
      <c r="G621" s="194"/>
      <c r="H621" s="195"/>
      <c r="I621" s="239"/>
      <c r="J621" s="241"/>
      <c r="K621" s="241"/>
      <c r="L621" s="241"/>
      <c r="M621" s="241"/>
      <c r="N621" s="238">
        <f t="shared" si="20"/>
        <v>0</v>
      </c>
      <c r="O621" s="238">
        <f t="shared" si="21"/>
        <v>0</v>
      </c>
      <c r="P621" s="238">
        <v>4</v>
      </c>
      <c r="Q621" s="217"/>
    </row>
    <row r="622" spans="1:17">
      <c r="A622" s="216"/>
      <c r="B622" s="217"/>
      <c r="C622" s="193"/>
      <c r="D622" s="194"/>
      <c r="E622" s="194"/>
      <c r="F622" s="194"/>
      <c r="G622" s="194"/>
      <c r="H622" s="195"/>
      <c r="I622" s="239"/>
      <c r="J622" s="241"/>
      <c r="K622" s="241"/>
      <c r="L622" s="241"/>
      <c r="M622" s="241"/>
      <c r="N622" s="238"/>
      <c r="O622" s="238"/>
      <c r="P622" s="238"/>
      <c r="Q622" s="217"/>
    </row>
    <row r="623" spans="1:17">
      <c r="A623" s="216"/>
      <c r="B623" s="217" t="s">
        <v>159</v>
      </c>
      <c r="C623" s="193" t="s">
        <v>242</v>
      </c>
      <c r="D623" s="194"/>
      <c r="E623" s="194"/>
      <c r="F623" s="194"/>
      <c r="G623" s="194"/>
      <c r="H623" s="195"/>
      <c r="I623" s="239"/>
      <c r="J623" s="241"/>
      <c r="K623" s="241"/>
      <c r="L623" s="241"/>
      <c r="M623" s="241"/>
      <c r="N623" s="238">
        <f t="shared" si="20"/>
        <v>0</v>
      </c>
      <c r="O623" s="238">
        <f t="shared" si="21"/>
        <v>0</v>
      </c>
      <c r="P623" s="238">
        <v>3</v>
      </c>
      <c r="Q623" s="217"/>
    </row>
    <row r="624" spans="1:17">
      <c r="A624" s="216"/>
      <c r="B624" s="217"/>
      <c r="C624" s="193"/>
      <c r="D624" s="194"/>
      <c r="E624" s="194"/>
      <c r="F624" s="194"/>
      <c r="G624" s="194"/>
      <c r="H624" s="195"/>
      <c r="I624" s="239"/>
      <c r="J624" s="241"/>
      <c r="K624" s="241"/>
      <c r="L624" s="241"/>
      <c r="M624" s="241"/>
      <c r="N624" s="238"/>
      <c r="O624" s="238"/>
      <c r="P624" s="238"/>
      <c r="Q624" s="217"/>
    </row>
    <row r="625" spans="1:17" ht="15" customHeight="1">
      <c r="A625" s="216"/>
      <c r="B625" s="217"/>
      <c r="C625" s="193" t="s">
        <v>243</v>
      </c>
      <c r="D625" s="194"/>
      <c r="E625" s="194"/>
      <c r="F625" s="194"/>
      <c r="G625" s="194"/>
      <c r="H625" s="67"/>
      <c r="I625" s="239"/>
      <c r="J625" s="241"/>
      <c r="K625" s="241"/>
      <c r="L625" s="241"/>
      <c r="M625" s="241"/>
      <c r="N625" s="238">
        <f t="shared" si="20"/>
        <v>0</v>
      </c>
      <c r="O625" s="238">
        <f t="shared" si="21"/>
        <v>0</v>
      </c>
      <c r="P625" s="238">
        <v>2</v>
      </c>
      <c r="Q625" s="217"/>
    </row>
    <row r="626" spans="1:17" ht="15" customHeight="1">
      <c r="A626" s="216"/>
      <c r="B626" s="217"/>
      <c r="C626" s="193"/>
      <c r="D626" s="194"/>
      <c r="E626" s="194"/>
      <c r="F626" s="194"/>
      <c r="G626" s="194"/>
      <c r="H626" s="67"/>
      <c r="I626" s="239"/>
      <c r="J626" s="241"/>
      <c r="K626" s="241"/>
      <c r="L626" s="241"/>
      <c r="M626" s="241"/>
      <c r="N626" s="238"/>
      <c r="O626" s="238"/>
      <c r="P626" s="238"/>
      <c r="Q626" s="217"/>
    </row>
    <row r="627" spans="1:17" ht="15" customHeight="1">
      <c r="A627" s="216"/>
      <c r="B627" s="217">
        <v>196</v>
      </c>
      <c r="C627" s="193" t="s">
        <v>370</v>
      </c>
      <c r="D627" s="194"/>
      <c r="E627" s="194"/>
      <c r="F627" s="194"/>
      <c r="G627" s="194"/>
      <c r="H627" s="195"/>
      <c r="I627" s="239"/>
      <c r="J627" s="241"/>
      <c r="K627" s="241"/>
      <c r="L627" s="241"/>
      <c r="M627" s="241"/>
      <c r="N627" s="238">
        <f t="shared" si="20"/>
        <v>0</v>
      </c>
      <c r="O627" s="238">
        <f t="shared" si="21"/>
        <v>0</v>
      </c>
      <c r="P627" s="238">
        <v>2</v>
      </c>
      <c r="Q627" s="217"/>
    </row>
    <row r="628" spans="1:17" ht="15" customHeight="1">
      <c r="A628" s="216"/>
      <c r="B628" s="217"/>
      <c r="C628" s="193"/>
      <c r="D628" s="194"/>
      <c r="E628" s="194"/>
      <c r="F628" s="194"/>
      <c r="G628" s="194"/>
      <c r="H628" s="195"/>
      <c r="I628" s="239"/>
      <c r="J628" s="241"/>
      <c r="K628" s="241"/>
      <c r="L628" s="241"/>
      <c r="M628" s="241"/>
      <c r="N628" s="238"/>
      <c r="O628" s="238"/>
      <c r="P628" s="238"/>
      <c r="Q628" s="217"/>
    </row>
    <row r="629" spans="1:17">
      <c r="A629" s="216"/>
      <c r="B629" s="217">
        <v>195</v>
      </c>
      <c r="C629" s="193" t="s">
        <v>371</v>
      </c>
      <c r="D629" s="194"/>
      <c r="E629" s="194"/>
      <c r="F629" s="194"/>
      <c r="G629" s="194"/>
      <c r="H629" s="195"/>
      <c r="I629" s="239"/>
      <c r="J629" s="241"/>
      <c r="K629" s="241"/>
      <c r="L629" s="241"/>
      <c r="M629" s="241"/>
      <c r="N629" s="238">
        <f t="shared" si="20"/>
        <v>0</v>
      </c>
      <c r="O629" s="238">
        <f t="shared" si="21"/>
        <v>0</v>
      </c>
      <c r="P629" s="238">
        <v>2</v>
      </c>
      <c r="Q629" s="217"/>
    </row>
    <row r="630" spans="1:17">
      <c r="A630" s="216"/>
      <c r="B630" s="217"/>
      <c r="C630" s="193"/>
      <c r="D630" s="194"/>
      <c r="E630" s="194"/>
      <c r="F630" s="194"/>
      <c r="G630" s="194"/>
      <c r="H630" s="195"/>
      <c r="I630" s="239"/>
      <c r="J630" s="241"/>
      <c r="K630" s="241"/>
      <c r="L630" s="241"/>
      <c r="M630" s="241"/>
      <c r="N630" s="238"/>
      <c r="O630" s="238"/>
      <c r="P630" s="238"/>
      <c r="Q630" s="217"/>
    </row>
    <row r="631" spans="1:17" ht="12.75" customHeight="1">
      <c r="A631" s="216">
        <v>9.14</v>
      </c>
      <c r="B631" s="217" t="s">
        <v>175</v>
      </c>
      <c r="C631" s="240" t="s">
        <v>176</v>
      </c>
      <c r="D631" s="232"/>
      <c r="E631" s="232"/>
      <c r="F631" s="232"/>
      <c r="G631" s="232"/>
      <c r="H631" s="233"/>
      <c r="I631" s="239"/>
      <c r="J631" s="241"/>
      <c r="K631" s="241"/>
      <c r="L631" s="241"/>
      <c r="M631" s="241"/>
      <c r="N631" s="238">
        <f t="shared" si="20"/>
        <v>0</v>
      </c>
      <c r="O631" s="238">
        <f t="shared" si="21"/>
        <v>0</v>
      </c>
      <c r="P631" s="238">
        <v>3</v>
      </c>
      <c r="Q631" s="217"/>
    </row>
    <row r="632" spans="1:17">
      <c r="A632" s="216"/>
      <c r="B632" s="217"/>
      <c r="C632" s="240"/>
      <c r="D632" s="232"/>
      <c r="E632" s="232"/>
      <c r="F632" s="232"/>
      <c r="G632" s="232"/>
      <c r="H632" s="233"/>
      <c r="I632" s="239"/>
      <c r="J632" s="241"/>
      <c r="K632" s="241"/>
      <c r="L632" s="241"/>
      <c r="M632" s="241"/>
      <c r="N632" s="238"/>
      <c r="O632" s="238"/>
      <c r="P632" s="238"/>
      <c r="Q632" s="217"/>
    </row>
    <row r="633" spans="1:17" ht="12.75" customHeight="1">
      <c r="A633" s="216">
        <v>9.2100000000000009</v>
      </c>
      <c r="B633" s="217"/>
      <c r="C633" s="193" t="s">
        <v>372</v>
      </c>
      <c r="D633" s="194"/>
      <c r="E633" s="194"/>
      <c r="F633" s="194"/>
      <c r="G633" s="194"/>
      <c r="H633" s="195"/>
      <c r="I633" s="241"/>
      <c r="J633" s="241"/>
      <c r="K633" s="241"/>
      <c r="L633" s="241"/>
      <c r="M633" s="241"/>
      <c r="N633" s="238">
        <f t="shared" si="20"/>
        <v>0</v>
      </c>
      <c r="O633" s="238">
        <f t="shared" si="21"/>
        <v>0</v>
      </c>
      <c r="P633" s="238">
        <v>2</v>
      </c>
      <c r="Q633" s="217"/>
    </row>
    <row r="634" spans="1:17" ht="12.75" customHeight="1" thickBot="1">
      <c r="A634" s="216"/>
      <c r="B634" s="217"/>
      <c r="C634" s="193"/>
      <c r="D634" s="194"/>
      <c r="E634" s="194"/>
      <c r="F634" s="194"/>
      <c r="G634" s="194"/>
      <c r="H634" s="195"/>
      <c r="I634" s="249"/>
      <c r="J634" s="241"/>
      <c r="K634" s="241"/>
      <c r="L634" s="241"/>
      <c r="M634" s="241"/>
      <c r="N634" s="238"/>
      <c r="O634" s="238"/>
      <c r="P634" s="238"/>
      <c r="Q634" s="217"/>
    </row>
    <row r="635" spans="1:17" ht="12.75" customHeight="1">
      <c r="A635" s="216">
        <v>9.2200000000000006</v>
      </c>
      <c r="B635" s="217" t="s">
        <v>181</v>
      </c>
      <c r="C635" s="193" t="s">
        <v>244</v>
      </c>
      <c r="D635" s="194"/>
      <c r="E635" s="194"/>
      <c r="F635" s="194"/>
      <c r="G635" s="194"/>
      <c r="H635" s="195"/>
      <c r="I635" s="496"/>
      <c r="J635" s="241"/>
      <c r="K635" s="241"/>
      <c r="L635" s="241"/>
      <c r="M635" s="241"/>
      <c r="N635" s="238">
        <f t="shared" si="20"/>
        <v>0</v>
      </c>
      <c r="O635" s="238">
        <f t="shared" si="21"/>
        <v>0</v>
      </c>
      <c r="P635" s="238">
        <v>4</v>
      </c>
      <c r="Q635" s="217"/>
    </row>
    <row r="636" spans="1:17" ht="13.5" thickBot="1">
      <c r="A636" s="347"/>
      <c r="B636" s="339"/>
      <c r="C636" s="196"/>
      <c r="D636" s="197"/>
      <c r="E636" s="197"/>
      <c r="F636" s="197"/>
      <c r="G636" s="197"/>
      <c r="H636" s="198"/>
      <c r="I636" s="497"/>
      <c r="J636" s="249"/>
      <c r="K636" s="249"/>
      <c r="L636" s="249"/>
      <c r="M636" s="249"/>
      <c r="N636" s="258"/>
      <c r="O636" s="258"/>
      <c r="P636" s="258"/>
      <c r="Q636" s="339"/>
    </row>
    <row r="637" spans="1:17">
      <c r="A637" s="4"/>
      <c r="B637" s="4"/>
      <c r="C637" s="12"/>
      <c r="D637" s="12"/>
      <c r="E637" s="12"/>
      <c r="F637" s="12"/>
      <c r="G637" s="12"/>
      <c r="H637" s="12"/>
      <c r="I637" s="5"/>
      <c r="J637" s="4"/>
      <c r="K637" s="4"/>
      <c r="L637" s="4"/>
      <c r="M637" s="4"/>
      <c r="N637" s="4"/>
      <c r="O637" s="4"/>
      <c r="P637" s="4"/>
      <c r="Q637" s="4"/>
    </row>
    <row r="638" spans="1:17">
      <c r="A638" s="4"/>
      <c r="B638" s="4"/>
      <c r="C638" s="12"/>
      <c r="D638" s="12"/>
      <c r="E638" s="12"/>
      <c r="F638" s="12"/>
      <c r="G638" s="12"/>
      <c r="H638" s="12"/>
      <c r="I638" s="5"/>
      <c r="J638" s="4"/>
      <c r="K638" s="4"/>
      <c r="L638" s="4"/>
      <c r="M638" s="4"/>
      <c r="N638" s="4"/>
      <c r="O638" s="4"/>
      <c r="P638" s="4"/>
      <c r="Q638" s="4"/>
    </row>
    <row r="639" spans="1:17">
      <c r="A639" s="4"/>
      <c r="B639" s="4"/>
      <c r="C639" s="12"/>
      <c r="D639" s="12"/>
      <c r="E639" s="12"/>
      <c r="F639" s="12"/>
      <c r="G639" s="12"/>
      <c r="H639" s="12"/>
      <c r="I639" s="5"/>
      <c r="J639" s="4"/>
      <c r="K639" s="4"/>
      <c r="L639" s="4"/>
      <c r="M639" s="4"/>
      <c r="N639" s="4"/>
      <c r="O639" s="4"/>
      <c r="P639" s="4"/>
      <c r="Q639" s="4"/>
    </row>
    <row r="640" spans="1:17" s="17" customFormat="1">
      <c r="A640" s="4"/>
      <c r="B640" s="4"/>
      <c r="C640" s="12"/>
      <c r="D640" s="12"/>
      <c r="E640" s="12"/>
      <c r="F640" s="12"/>
      <c r="G640" s="12"/>
      <c r="H640" s="12"/>
      <c r="I640" s="5"/>
      <c r="J640" s="4"/>
      <c r="K640" s="4"/>
      <c r="L640" s="4"/>
      <c r="M640" s="4"/>
      <c r="N640" s="4"/>
      <c r="O640" s="4"/>
      <c r="P640" s="4"/>
      <c r="Q640" s="4"/>
    </row>
    <row r="641" spans="1:17" s="17" customFormat="1">
      <c r="A641" s="4"/>
      <c r="B641" s="4"/>
      <c r="C641" s="12"/>
      <c r="D641" s="12"/>
      <c r="E641" s="12"/>
      <c r="F641" s="12"/>
      <c r="G641" s="12"/>
      <c r="H641" s="12"/>
      <c r="I641" s="5"/>
      <c r="J641" s="4"/>
      <c r="K641" s="4"/>
      <c r="L641" s="4"/>
      <c r="M641" s="4"/>
      <c r="N641" s="4"/>
      <c r="O641" s="4"/>
      <c r="P641" s="4"/>
      <c r="Q641" s="4"/>
    </row>
    <row r="642" spans="1:17" s="17" customFormat="1" ht="13.5" thickBot="1">
      <c r="A642" s="4"/>
      <c r="B642" s="4"/>
      <c r="C642" s="12"/>
      <c r="D642" s="12"/>
      <c r="E642" s="12"/>
      <c r="F642" s="12"/>
      <c r="G642" s="12"/>
      <c r="H642" s="12"/>
      <c r="I642" s="5"/>
      <c r="J642" s="4"/>
      <c r="K642" s="4"/>
      <c r="L642" s="4"/>
      <c r="M642" s="4"/>
      <c r="N642" s="4"/>
      <c r="O642" s="4"/>
      <c r="P642" s="4"/>
      <c r="Q642" s="4"/>
    </row>
    <row r="643" spans="1:17" s="17" customFormat="1">
      <c r="A643" s="279" t="s">
        <v>298</v>
      </c>
      <c r="B643" s="280"/>
      <c r="C643" s="225" t="s">
        <v>104</v>
      </c>
      <c r="D643" s="226"/>
      <c r="E643" s="226"/>
      <c r="F643" s="226"/>
      <c r="G643" s="227"/>
      <c r="H643" s="28"/>
      <c r="I643" s="225" t="s">
        <v>214</v>
      </c>
      <c r="J643" s="264"/>
      <c r="K643" s="264"/>
      <c r="L643" s="226"/>
      <c r="M643" s="227"/>
      <c r="N643" s="310" t="s">
        <v>321</v>
      </c>
      <c r="O643" s="300" t="s">
        <v>222</v>
      </c>
      <c r="P643" s="300" t="s">
        <v>478</v>
      </c>
      <c r="Q643" s="300" t="s">
        <v>223</v>
      </c>
    </row>
    <row r="644" spans="1:17" s="17" customFormat="1">
      <c r="A644" s="281"/>
      <c r="B644" s="282"/>
      <c r="C644" s="183"/>
      <c r="D644" s="228"/>
      <c r="E644" s="228"/>
      <c r="F644" s="228"/>
      <c r="G644" s="185"/>
      <c r="H644" s="29"/>
      <c r="I644" s="183"/>
      <c r="J644" s="257"/>
      <c r="K644" s="257"/>
      <c r="L644" s="228"/>
      <c r="M644" s="185"/>
      <c r="N644" s="311"/>
      <c r="O644" s="301"/>
      <c r="P644" s="301"/>
      <c r="Q644" s="301"/>
    </row>
    <row r="645" spans="1:17" s="17" customFormat="1">
      <c r="A645" s="283"/>
      <c r="B645" s="284"/>
      <c r="C645" s="183"/>
      <c r="D645" s="228"/>
      <c r="E645" s="228"/>
      <c r="F645" s="228"/>
      <c r="G645" s="185"/>
      <c r="H645" s="29"/>
      <c r="I645" s="183"/>
      <c r="J645" s="257"/>
      <c r="K645" s="257"/>
      <c r="L645" s="228"/>
      <c r="M645" s="185"/>
      <c r="N645" s="311"/>
      <c r="O645" s="301"/>
      <c r="P645" s="301"/>
      <c r="Q645" s="301"/>
    </row>
    <row r="646" spans="1:17" s="17" customFormat="1">
      <c r="A646" s="183" t="s">
        <v>210</v>
      </c>
      <c r="B646" s="185" t="s">
        <v>211</v>
      </c>
      <c r="C646" s="312" t="s">
        <v>177</v>
      </c>
      <c r="D646" s="313"/>
      <c r="E646" s="313"/>
      <c r="F646" s="313"/>
      <c r="G646" s="314"/>
      <c r="H646" s="29"/>
      <c r="I646" s="183" t="s">
        <v>301</v>
      </c>
      <c r="J646" s="257"/>
      <c r="K646" s="257"/>
      <c r="L646" s="228"/>
      <c r="M646" s="185"/>
      <c r="N646" s="311"/>
      <c r="O646" s="301"/>
      <c r="P646" s="301"/>
      <c r="Q646" s="301"/>
    </row>
    <row r="647" spans="1:17" s="17" customFormat="1">
      <c r="A647" s="183"/>
      <c r="B647" s="185"/>
      <c r="C647" s="315"/>
      <c r="D647" s="316"/>
      <c r="E647" s="316"/>
      <c r="F647" s="316"/>
      <c r="G647" s="317"/>
      <c r="H647" s="29"/>
      <c r="I647" s="183"/>
      <c r="J647" s="257"/>
      <c r="K647" s="257"/>
      <c r="L647" s="228"/>
      <c r="M647" s="185"/>
      <c r="N647" s="311"/>
      <c r="O647" s="301"/>
      <c r="P647" s="301"/>
      <c r="Q647" s="301"/>
    </row>
    <row r="648" spans="1:17" s="17" customFormat="1" ht="13.5" thickBot="1">
      <c r="A648" s="184"/>
      <c r="B648" s="186"/>
      <c r="C648" s="318"/>
      <c r="D648" s="319"/>
      <c r="E648" s="319"/>
      <c r="F648" s="319"/>
      <c r="G648" s="320"/>
      <c r="H648" s="30"/>
      <c r="I648" s="20">
        <v>0</v>
      </c>
      <c r="J648" s="73">
        <v>25</v>
      </c>
      <c r="K648" s="73">
        <v>50</v>
      </c>
      <c r="L648" s="21">
        <v>75</v>
      </c>
      <c r="M648" s="22">
        <v>100</v>
      </c>
      <c r="N648" s="311"/>
      <c r="O648" s="302"/>
      <c r="P648" s="302"/>
      <c r="Q648" s="302"/>
    </row>
    <row r="649" spans="1:17" s="17" customFormat="1" ht="20.100000000000001" customHeight="1">
      <c r="A649" s="372"/>
      <c r="B649" s="268"/>
      <c r="C649" s="492" t="s">
        <v>245</v>
      </c>
      <c r="D649" s="493"/>
      <c r="E649" s="493"/>
      <c r="F649" s="493"/>
      <c r="G649" s="493"/>
      <c r="H649" s="493"/>
      <c r="I649" s="372"/>
      <c r="J649" s="256"/>
      <c r="K649" s="256"/>
      <c r="L649" s="256"/>
      <c r="M649" s="256"/>
      <c r="N649" s="256"/>
      <c r="O649" s="256"/>
      <c r="P649" s="256"/>
      <c r="Q649" s="363">
        <v>5</v>
      </c>
    </row>
    <row r="650" spans="1:17" ht="20.100000000000001" customHeight="1">
      <c r="A650" s="216"/>
      <c r="B650" s="217"/>
      <c r="C650" s="494"/>
      <c r="D650" s="495"/>
      <c r="E650" s="495"/>
      <c r="F650" s="495"/>
      <c r="G650" s="495"/>
      <c r="H650" s="495"/>
      <c r="I650" s="216"/>
      <c r="J650" s="238"/>
      <c r="K650" s="238"/>
      <c r="L650" s="238"/>
      <c r="M650" s="238"/>
      <c r="N650" s="238"/>
      <c r="O650" s="238"/>
      <c r="P650" s="238"/>
      <c r="Q650" s="348"/>
    </row>
    <row r="651" spans="1:17" ht="12.75" customHeight="1">
      <c r="A651" s="199" t="s">
        <v>160</v>
      </c>
      <c r="B651" s="202" t="s">
        <v>182</v>
      </c>
      <c r="C651" s="474" t="s">
        <v>373</v>
      </c>
      <c r="D651" s="475"/>
      <c r="E651" s="475"/>
      <c r="F651" s="475"/>
      <c r="G651" s="475"/>
      <c r="H651" s="475"/>
      <c r="I651" s="239"/>
      <c r="J651" s="241"/>
      <c r="K651" s="241"/>
      <c r="L651" s="241"/>
      <c r="M651" s="241"/>
      <c r="N651" s="238">
        <f>IF(O651=0,IF(I651="NA",P651,O651),0)</f>
        <v>0</v>
      </c>
      <c r="O651" s="238">
        <f>(SUM(I651:M653)/100)*P651</f>
        <v>0</v>
      </c>
      <c r="P651" s="238">
        <v>5</v>
      </c>
      <c r="Q651" s="217"/>
    </row>
    <row r="652" spans="1:17">
      <c r="A652" s="200"/>
      <c r="B652" s="203"/>
      <c r="C652" s="476"/>
      <c r="D652" s="477"/>
      <c r="E652" s="477"/>
      <c r="F652" s="477"/>
      <c r="G652" s="477"/>
      <c r="H652" s="477"/>
      <c r="I652" s="239"/>
      <c r="J652" s="241"/>
      <c r="K652" s="241"/>
      <c r="L652" s="241"/>
      <c r="M652" s="241"/>
      <c r="N652" s="238"/>
      <c r="O652" s="238"/>
      <c r="P652" s="238"/>
      <c r="Q652" s="217"/>
    </row>
    <row r="653" spans="1:17">
      <c r="A653" s="201"/>
      <c r="B653" s="204"/>
      <c r="C653" s="478"/>
      <c r="D653" s="479"/>
      <c r="E653" s="479"/>
      <c r="F653" s="479"/>
      <c r="G653" s="479"/>
      <c r="H653" s="479"/>
      <c r="I653" s="239"/>
      <c r="J653" s="241"/>
      <c r="K653" s="241"/>
      <c r="L653" s="241"/>
      <c r="M653" s="241"/>
      <c r="N653" s="238"/>
      <c r="O653" s="238"/>
      <c r="P653" s="238"/>
      <c r="Q653" s="217"/>
    </row>
    <row r="654" spans="1:17">
      <c r="A654" s="216"/>
      <c r="B654" s="217"/>
      <c r="C654" s="481" t="s">
        <v>374</v>
      </c>
      <c r="D654" s="336"/>
      <c r="E654" s="336"/>
      <c r="F654" s="336"/>
      <c r="G654" s="336"/>
      <c r="H654" s="482"/>
      <c r="I654" s="216"/>
      <c r="J654" s="238"/>
      <c r="K654" s="238"/>
      <c r="L654" s="238"/>
      <c r="M654" s="238"/>
      <c r="N654" s="238"/>
      <c r="O654" s="238"/>
      <c r="P654" s="238"/>
      <c r="Q654" s="348">
        <v>4</v>
      </c>
    </row>
    <row r="655" spans="1:17">
      <c r="A655" s="216"/>
      <c r="B655" s="217"/>
      <c r="C655" s="481"/>
      <c r="D655" s="336"/>
      <c r="E655" s="336"/>
      <c r="F655" s="336"/>
      <c r="G655" s="336"/>
      <c r="H655" s="482"/>
      <c r="I655" s="216"/>
      <c r="J655" s="238"/>
      <c r="K655" s="238"/>
      <c r="L655" s="238"/>
      <c r="M655" s="238"/>
      <c r="N655" s="238"/>
      <c r="O655" s="238"/>
      <c r="P655" s="238"/>
      <c r="Q655" s="348"/>
    </row>
    <row r="656" spans="1:17">
      <c r="A656" s="216"/>
      <c r="B656" s="217">
        <v>199</v>
      </c>
      <c r="C656" s="480" t="s">
        <v>246</v>
      </c>
      <c r="D656" s="194"/>
      <c r="E656" s="194"/>
      <c r="F656" s="194"/>
      <c r="G656" s="194"/>
      <c r="H656" s="195"/>
      <c r="I656" s="239"/>
      <c r="J656" s="241"/>
      <c r="K656" s="241"/>
      <c r="L656" s="241"/>
      <c r="M656" s="241"/>
      <c r="N656" s="238">
        <f>IF(O656=0,IF(I656="NA",P656,O656),0)</f>
        <v>0</v>
      </c>
      <c r="O656" s="238">
        <f>(SUM(I656:M657)/100)*P656</f>
        <v>0</v>
      </c>
      <c r="P656" s="238">
        <v>4</v>
      </c>
      <c r="Q656" s="217"/>
    </row>
    <row r="657" spans="1:17">
      <c r="A657" s="216"/>
      <c r="B657" s="217"/>
      <c r="C657" s="193"/>
      <c r="D657" s="194"/>
      <c r="E657" s="194"/>
      <c r="F657" s="194"/>
      <c r="G657" s="194"/>
      <c r="H657" s="195"/>
      <c r="I657" s="239"/>
      <c r="J657" s="241"/>
      <c r="K657" s="241"/>
      <c r="L657" s="241"/>
      <c r="M657" s="241"/>
      <c r="N657" s="238"/>
      <c r="O657" s="238"/>
      <c r="P657" s="238"/>
      <c r="Q657" s="217"/>
    </row>
    <row r="658" spans="1:17">
      <c r="A658" s="199"/>
      <c r="B658" s="202"/>
      <c r="C658" s="481" t="s">
        <v>375</v>
      </c>
      <c r="D658" s="336"/>
      <c r="E658" s="336"/>
      <c r="F658" s="336"/>
      <c r="G658" s="336"/>
      <c r="H658" s="482"/>
      <c r="I658" s="216"/>
      <c r="J658" s="238"/>
      <c r="K658" s="238"/>
      <c r="L658" s="238"/>
      <c r="M658" s="238"/>
      <c r="N658" s="238"/>
      <c r="O658" s="238"/>
      <c r="P658" s="238"/>
      <c r="Q658" s="348">
        <v>30</v>
      </c>
    </row>
    <row r="659" spans="1:17">
      <c r="A659" s="201"/>
      <c r="B659" s="204"/>
      <c r="C659" s="481"/>
      <c r="D659" s="336"/>
      <c r="E659" s="336"/>
      <c r="F659" s="336"/>
      <c r="G659" s="336"/>
      <c r="H659" s="482"/>
      <c r="I659" s="216"/>
      <c r="J659" s="238"/>
      <c r="K659" s="238"/>
      <c r="L659" s="238"/>
      <c r="M659" s="238"/>
      <c r="N659" s="238"/>
      <c r="O659" s="238"/>
      <c r="P659" s="238"/>
      <c r="Q659" s="348"/>
    </row>
    <row r="660" spans="1:17">
      <c r="A660" s="216"/>
      <c r="B660" s="217">
        <v>202</v>
      </c>
      <c r="C660" s="193" t="s">
        <v>247</v>
      </c>
      <c r="D660" s="194"/>
      <c r="E660" s="194"/>
      <c r="F660" s="194"/>
      <c r="G660" s="194"/>
      <c r="H660" s="195"/>
      <c r="I660" s="239"/>
      <c r="J660" s="241"/>
      <c r="K660" s="241"/>
      <c r="L660" s="241"/>
      <c r="M660" s="241"/>
      <c r="N660" s="238">
        <f>IF(O660=0,IF(I660="NA",P660,O660),0)</f>
        <v>0</v>
      </c>
      <c r="O660" s="238">
        <f>(SUM(I660:M661)/100)*P660</f>
        <v>0</v>
      </c>
      <c r="P660" s="238">
        <v>4</v>
      </c>
      <c r="Q660" s="217"/>
    </row>
    <row r="661" spans="1:17" ht="12.75" customHeight="1">
      <c r="A661" s="216"/>
      <c r="B661" s="217"/>
      <c r="C661" s="193"/>
      <c r="D661" s="194"/>
      <c r="E661" s="194"/>
      <c r="F661" s="194"/>
      <c r="G661" s="194"/>
      <c r="H661" s="195"/>
      <c r="I661" s="239"/>
      <c r="J661" s="241"/>
      <c r="K661" s="241"/>
      <c r="L661" s="241"/>
      <c r="M661" s="241"/>
      <c r="N661" s="238"/>
      <c r="O661" s="238"/>
      <c r="P661" s="238"/>
      <c r="Q661" s="217"/>
    </row>
    <row r="662" spans="1:17">
      <c r="A662" s="216"/>
      <c r="B662" s="217">
        <v>205</v>
      </c>
      <c r="C662" s="480" t="s">
        <v>248</v>
      </c>
      <c r="D662" s="194"/>
      <c r="E662" s="194"/>
      <c r="F662" s="194"/>
      <c r="G662" s="194"/>
      <c r="H662" s="195"/>
      <c r="I662" s="239"/>
      <c r="J662" s="241"/>
      <c r="K662" s="241"/>
      <c r="L662" s="241"/>
      <c r="M662" s="241"/>
      <c r="N662" s="238">
        <f>IF(O662=0,IF(I662="NA",P662,O662),0)</f>
        <v>0</v>
      </c>
      <c r="O662" s="238">
        <f>(SUM(I662:M663)/100)*P662</f>
        <v>0</v>
      </c>
      <c r="P662" s="238">
        <v>4</v>
      </c>
      <c r="Q662" s="217"/>
    </row>
    <row r="663" spans="1:17">
      <c r="A663" s="216"/>
      <c r="B663" s="217"/>
      <c r="C663" s="193"/>
      <c r="D663" s="194"/>
      <c r="E663" s="194"/>
      <c r="F663" s="194"/>
      <c r="G663" s="194"/>
      <c r="H663" s="195"/>
      <c r="I663" s="239"/>
      <c r="J663" s="241"/>
      <c r="K663" s="241"/>
      <c r="L663" s="241"/>
      <c r="M663" s="241"/>
      <c r="N663" s="238"/>
      <c r="O663" s="238"/>
      <c r="P663" s="238"/>
      <c r="Q663" s="217"/>
    </row>
    <row r="664" spans="1:17">
      <c r="A664" s="199"/>
      <c r="B664" s="202">
        <v>210</v>
      </c>
      <c r="C664" s="474" t="s">
        <v>249</v>
      </c>
      <c r="D664" s="475"/>
      <c r="E664" s="475"/>
      <c r="F664" s="475"/>
      <c r="G664" s="475"/>
      <c r="H664" s="475"/>
      <c r="I664" s="239"/>
      <c r="J664" s="241"/>
      <c r="K664" s="241"/>
      <c r="L664" s="241"/>
      <c r="M664" s="241"/>
      <c r="N664" s="238">
        <f>IF(O664=0,IF(I664="NA",P664,O664),0)</f>
        <v>0</v>
      </c>
      <c r="O664" s="238">
        <f>(SUM(I664:M666)/100)*P664</f>
        <v>0</v>
      </c>
      <c r="P664" s="238">
        <v>3</v>
      </c>
      <c r="Q664" s="217"/>
    </row>
    <row r="665" spans="1:17">
      <c r="A665" s="200"/>
      <c r="B665" s="203"/>
      <c r="C665" s="476"/>
      <c r="D665" s="477"/>
      <c r="E665" s="477"/>
      <c r="F665" s="477"/>
      <c r="G665" s="477"/>
      <c r="H665" s="477"/>
      <c r="I665" s="239"/>
      <c r="J665" s="241"/>
      <c r="K665" s="241"/>
      <c r="L665" s="241"/>
      <c r="M665" s="241"/>
      <c r="N665" s="238"/>
      <c r="O665" s="238"/>
      <c r="P665" s="238"/>
      <c r="Q665" s="217"/>
    </row>
    <row r="666" spans="1:17">
      <c r="A666" s="200"/>
      <c r="B666" s="203"/>
      <c r="C666" s="478"/>
      <c r="D666" s="479"/>
      <c r="E666" s="479"/>
      <c r="F666" s="479"/>
      <c r="G666" s="479"/>
      <c r="H666" s="479"/>
      <c r="I666" s="239"/>
      <c r="J666" s="241"/>
      <c r="K666" s="241"/>
      <c r="L666" s="241"/>
      <c r="M666" s="241"/>
      <c r="N666" s="238"/>
      <c r="O666" s="238"/>
      <c r="P666" s="238"/>
      <c r="Q666" s="217"/>
    </row>
    <row r="667" spans="1:17">
      <c r="A667" s="200"/>
      <c r="B667" s="203"/>
      <c r="C667" s="193" t="s">
        <v>376</v>
      </c>
      <c r="D667" s="194"/>
      <c r="E667" s="194"/>
      <c r="F667" s="194"/>
      <c r="G667" s="194"/>
      <c r="H667" s="195"/>
      <c r="I667" s="239"/>
      <c r="J667" s="241"/>
      <c r="K667" s="241"/>
      <c r="L667" s="241"/>
      <c r="M667" s="241"/>
      <c r="N667" s="238">
        <f t="shared" ref="N667:N679" si="22">IF(O667=0,IF(I667="NA",P667,O667),0)</f>
        <v>0</v>
      </c>
      <c r="O667" s="238">
        <f t="shared" ref="O667:O679" si="23">(SUM(I667:M668)/100)*P667</f>
        <v>0</v>
      </c>
      <c r="P667" s="238">
        <v>4</v>
      </c>
      <c r="Q667" s="217"/>
    </row>
    <row r="668" spans="1:17">
      <c r="A668" s="200"/>
      <c r="B668" s="203"/>
      <c r="C668" s="193"/>
      <c r="D668" s="194"/>
      <c r="E668" s="194"/>
      <c r="F668" s="194"/>
      <c r="G668" s="194"/>
      <c r="H668" s="195"/>
      <c r="I668" s="239"/>
      <c r="J668" s="241"/>
      <c r="K668" s="241"/>
      <c r="L668" s="241"/>
      <c r="M668" s="241"/>
      <c r="N668" s="238"/>
      <c r="O668" s="238"/>
      <c r="P668" s="238"/>
      <c r="Q668" s="217"/>
    </row>
    <row r="669" spans="1:17">
      <c r="A669" s="200"/>
      <c r="B669" s="203"/>
      <c r="C669" s="193" t="s">
        <v>250</v>
      </c>
      <c r="D669" s="194"/>
      <c r="E669" s="194"/>
      <c r="F669" s="194"/>
      <c r="G669" s="194"/>
      <c r="H669" s="195"/>
      <c r="I669" s="239"/>
      <c r="J669" s="241"/>
      <c r="K669" s="241"/>
      <c r="L669" s="241"/>
      <c r="M669" s="241"/>
      <c r="N669" s="238">
        <f t="shared" si="22"/>
        <v>0</v>
      </c>
      <c r="O669" s="238">
        <f t="shared" si="23"/>
        <v>0</v>
      </c>
      <c r="P669" s="238">
        <v>2</v>
      </c>
      <c r="Q669" s="217"/>
    </row>
    <row r="670" spans="1:17">
      <c r="A670" s="201"/>
      <c r="B670" s="203"/>
      <c r="C670" s="388"/>
      <c r="D670" s="389"/>
      <c r="E670" s="389"/>
      <c r="F670" s="389"/>
      <c r="G670" s="389"/>
      <c r="H670" s="390"/>
      <c r="I670" s="239"/>
      <c r="J670" s="241"/>
      <c r="K670" s="241"/>
      <c r="L670" s="241"/>
      <c r="M670" s="241"/>
      <c r="N670" s="238"/>
      <c r="O670" s="238"/>
      <c r="P670" s="238"/>
      <c r="Q670" s="217"/>
    </row>
    <row r="671" spans="1:17">
      <c r="A671" s="328">
        <v>4.1100000000000003</v>
      </c>
      <c r="B671" s="327"/>
      <c r="C671" s="471" t="s">
        <v>153</v>
      </c>
      <c r="D671" s="472"/>
      <c r="E671" s="472"/>
      <c r="F671" s="472"/>
      <c r="G671" s="472"/>
      <c r="H671" s="473"/>
      <c r="I671" s="239"/>
      <c r="J671" s="241"/>
      <c r="K671" s="241"/>
      <c r="L671" s="241"/>
      <c r="M671" s="241"/>
      <c r="N671" s="238">
        <f t="shared" si="22"/>
        <v>0</v>
      </c>
      <c r="O671" s="238">
        <f t="shared" si="23"/>
        <v>0</v>
      </c>
      <c r="P671" s="238">
        <v>3</v>
      </c>
      <c r="Q671" s="217"/>
    </row>
    <row r="672" spans="1:17">
      <c r="A672" s="181"/>
      <c r="B672" s="178"/>
      <c r="C672" s="471"/>
      <c r="D672" s="472"/>
      <c r="E672" s="472"/>
      <c r="F672" s="472"/>
      <c r="G672" s="472"/>
      <c r="H672" s="473"/>
      <c r="I672" s="239"/>
      <c r="J672" s="241"/>
      <c r="K672" s="241"/>
      <c r="L672" s="241"/>
      <c r="M672" s="241"/>
      <c r="N672" s="238"/>
      <c r="O672" s="238"/>
      <c r="P672" s="238"/>
      <c r="Q672" s="217"/>
    </row>
    <row r="673" spans="1:17">
      <c r="A673" s="181"/>
      <c r="B673" s="178"/>
      <c r="C673" s="471" t="s">
        <v>154</v>
      </c>
      <c r="D673" s="472"/>
      <c r="E673" s="472"/>
      <c r="F673" s="472"/>
      <c r="G673" s="472"/>
      <c r="H673" s="55"/>
      <c r="I673" s="239"/>
      <c r="J673" s="241"/>
      <c r="K673" s="241"/>
      <c r="L673" s="241"/>
      <c r="M673" s="241"/>
      <c r="N673" s="238">
        <f t="shared" si="22"/>
        <v>0</v>
      </c>
      <c r="O673" s="238">
        <f t="shared" si="23"/>
        <v>0</v>
      </c>
      <c r="P673" s="238">
        <v>3</v>
      </c>
      <c r="Q673" s="217"/>
    </row>
    <row r="674" spans="1:17">
      <c r="A674" s="182"/>
      <c r="B674" s="179"/>
      <c r="C674" s="471"/>
      <c r="D674" s="472"/>
      <c r="E674" s="472"/>
      <c r="F674" s="472"/>
      <c r="G674" s="472"/>
      <c r="H674" s="55"/>
      <c r="I674" s="239"/>
      <c r="J674" s="241"/>
      <c r="K674" s="241"/>
      <c r="L674" s="241"/>
      <c r="M674" s="241"/>
      <c r="N674" s="238"/>
      <c r="O674" s="238"/>
      <c r="P674" s="238"/>
      <c r="Q674" s="217"/>
    </row>
    <row r="675" spans="1:17">
      <c r="A675" s="329">
        <v>4.33</v>
      </c>
      <c r="B675" s="330"/>
      <c r="C675" s="470" t="s">
        <v>497</v>
      </c>
      <c r="D675" s="230"/>
      <c r="E675" s="230"/>
      <c r="F675" s="230"/>
      <c r="G675" s="230"/>
      <c r="H675" s="59"/>
      <c r="I675" s="239"/>
      <c r="J675" s="241"/>
      <c r="K675" s="241"/>
      <c r="L675" s="241"/>
      <c r="M675" s="241"/>
      <c r="N675" s="238">
        <v>0</v>
      </c>
      <c r="O675" s="238">
        <f t="shared" si="23"/>
        <v>0</v>
      </c>
      <c r="P675" s="238">
        <v>3</v>
      </c>
      <c r="Q675" s="217"/>
    </row>
    <row r="676" spans="1:17">
      <c r="A676" s="329"/>
      <c r="B676" s="330"/>
      <c r="C676" s="463"/>
      <c r="D676" s="230"/>
      <c r="E676" s="230"/>
      <c r="F676" s="230"/>
      <c r="G676" s="230"/>
      <c r="H676" s="59"/>
      <c r="I676" s="239"/>
      <c r="J676" s="241"/>
      <c r="K676" s="241"/>
      <c r="L676" s="241"/>
      <c r="M676" s="241"/>
      <c r="N676" s="238"/>
      <c r="O676" s="238"/>
      <c r="P676" s="238"/>
      <c r="Q676" s="217"/>
    </row>
    <row r="677" spans="1:17">
      <c r="A677" s="329"/>
      <c r="B677" s="330" t="s">
        <v>195</v>
      </c>
      <c r="C677" s="463" t="s">
        <v>377</v>
      </c>
      <c r="D677" s="230"/>
      <c r="E677" s="230"/>
      <c r="F677" s="230"/>
      <c r="G677" s="230"/>
      <c r="H677" s="387"/>
      <c r="I677" s="239"/>
      <c r="J677" s="241"/>
      <c r="K677" s="241"/>
      <c r="L677" s="241"/>
      <c r="M677" s="241"/>
      <c r="N677" s="238">
        <v>0</v>
      </c>
      <c r="O677" s="238">
        <f t="shared" si="23"/>
        <v>0</v>
      </c>
      <c r="P677" s="238">
        <v>2</v>
      </c>
      <c r="Q677" s="217"/>
    </row>
    <row r="678" spans="1:17">
      <c r="A678" s="329"/>
      <c r="B678" s="330"/>
      <c r="C678" s="463"/>
      <c r="D678" s="230"/>
      <c r="E678" s="230"/>
      <c r="F678" s="230"/>
      <c r="G678" s="230"/>
      <c r="H678" s="387"/>
      <c r="I678" s="239"/>
      <c r="J678" s="241"/>
      <c r="K678" s="241"/>
      <c r="L678" s="241"/>
      <c r="M678" s="241"/>
      <c r="N678" s="238"/>
      <c r="O678" s="238"/>
      <c r="P678" s="238"/>
      <c r="Q678" s="217"/>
    </row>
    <row r="679" spans="1:17">
      <c r="A679" s="329"/>
      <c r="B679" s="330" t="s">
        <v>196</v>
      </c>
      <c r="C679" s="240" t="s">
        <v>251</v>
      </c>
      <c r="D679" s="232"/>
      <c r="E679" s="232"/>
      <c r="F679" s="232"/>
      <c r="G679" s="232"/>
      <c r="H679" s="233"/>
      <c r="I679" s="239"/>
      <c r="J679" s="241"/>
      <c r="K679" s="241"/>
      <c r="L679" s="241"/>
      <c r="M679" s="241"/>
      <c r="N679" s="238">
        <f t="shared" si="22"/>
        <v>0</v>
      </c>
      <c r="O679" s="238">
        <f t="shared" si="23"/>
        <v>0</v>
      </c>
      <c r="P679" s="238">
        <v>2</v>
      </c>
      <c r="Q679" s="217"/>
    </row>
    <row r="680" spans="1:17" ht="12.75" customHeight="1" thickBot="1">
      <c r="A680" s="483"/>
      <c r="B680" s="456"/>
      <c r="C680" s="484"/>
      <c r="D680" s="485"/>
      <c r="E680" s="485"/>
      <c r="F680" s="485"/>
      <c r="G680" s="485"/>
      <c r="H680" s="486"/>
      <c r="I680" s="309"/>
      <c r="J680" s="249"/>
      <c r="K680" s="249"/>
      <c r="L680" s="249"/>
      <c r="M680" s="249"/>
      <c r="N680" s="258"/>
      <c r="O680" s="258"/>
      <c r="P680" s="258"/>
      <c r="Q680" s="339"/>
    </row>
    <row r="681" spans="1:17" s="17" customFormat="1" ht="12.75" customHeight="1">
      <c r="A681" s="58"/>
      <c r="B681" s="58"/>
      <c r="C681" s="59"/>
      <c r="D681" s="59"/>
      <c r="E681" s="59"/>
      <c r="F681" s="59"/>
      <c r="G681" s="59"/>
      <c r="H681" s="59"/>
      <c r="I681" s="4"/>
      <c r="J681" s="4"/>
      <c r="K681" s="4"/>
      <c r="L681" s="4"/>
      <c r="M681" s="4"/>
      <c r="N681" s="4"/>
      <c r="O681" s="4"/>
      <c r="P681" s="4"/>
      <c r="Q681" s="4"/>
    </row>
    <row r="682" spans="1:17" s="17" customFormat="1" ht="12.75" customHeight="1">
      <c r="A682" s="58"/>
      <c r="B682" s="58"/>
      <c r="C682" s="59"/>
      <c r="D682" s="59"/>
      <c r="E682" s="59"/>
      <c r="F682" s="59"/>
      <c r="G682" s="59"/>
      <c r="H682" s="59"/>
      <c r="I682" s="4"/>
      <c r="J682" s="4"/>
      <c r="K682" s="4"/>
      <c r="L682" s="4"/>
      <c r="M682" s="4"/>
      <c r="N682" s="4"/>
      <c r="O682" s="4"/>
      <c r="P682" s="4"/>
      <c r="Q682" s="4"/>
    </row>
    <row r="683" spans="1:17" s="17" customFormat="1" ht="12.75" customHeight="1">
      <c r="A683" s="58"/>
      <c r="B683" s="58"/>
      <c r="C683" s="59"/>
      <c r="D683" s="59"/>
      <c r="E683" s="59"/>
      <c r="F683" s="59"/>
      <c r="G683" s="59"/>
      <c r="H683" s="59"/>
      <c r="I683" s="4"/>
      <c r="J683" s="4"/>
      <c r="K683" s="4"/>
      <c r="L683" s="4"/>
      <c r="M683" s="4"/>
      <c r="N683" s="4"/>
      <c r="O683" s="4"/>
      <c r="P683" s="4"/>
      <c r="Q683" s="4"/>
    </row>
    <row r="684" spans="1:17" s="17" customFormat="1" ht="12.75" customHeight="1">
      <c r="A684" s="58"/>
      <c r="B684" s="58"/>
      <c r="C684" s="59"/>
      <c r="D684" s="59"/>
      <c r="E684" s="59"/>
      <c r="F684" s="59"/>
      <c r="G684" s="59"/>
      <c r="H684" s="59"/>
      <c r="I684" s="4"/>
      <c r="J684" s="4"/>
      <c r="K684" s="4"/>
      <c r="L684" s="4"/>
      <c r="M684" s="4"/>
      <c r="N684" s="4"/>
      <c r="O684" s="4"/>
      <c r="P684" s="4"/>
      <c r="Q684" s="4"/>
    </row>
    <row r="685" spans="1:17" s="17" customFormat="1" ht="12.75" customHeight="1">
      <c r="A685" s="58"/>
      <c r="B685" s="58"/>
      <c r="C685" s="59"/>
      <c r="D685" s="59"/>
      <c r="E685" s="59"/>
      <c r="F685" s="59"/>
      <c r="G685" s="59"/>
      <c r="H685" s="59"/>
      <c r="I685" s="4"/>
      <c r="J685" s="4"/>
      <c r="K685" s="4"/>
      <c r="L685" s="4"/>
      <c r="M685" s="4"/>
      <c r="N685" s="4"/>
      <c r="O685" s="4"/>
      <c r="P685" s="4"/>
      <c r="Q685" s="4"/>
    </row>
    <row r="686" spans="1:17" s="17" customFormat="1" ht="12.75" customHeight="1">
      <c r="A686" s="58"/>
      <c r="B686" s="58"/>
      <c r="C686" s="59"/>
      <c r="D686" s="59"/>
      <c r="E686" s="59"/>
      <c r="F686" s="59"/>
      <c r="G686" s="59"/>
      <c r="H686" s="59"/>
      <c r="I686" s="4"/>
      <c r="J686" s="4"/>
      <c r="K686" s="4"/>
      <c r="L686" s="4"/>
      <c r="M686" s="4"/>
      <c r="N686" s="4"/>
      <c r="O686" s="4"/>
      <c r="P686" s="4"/>
      <c r="Q686" s="4"/>
    </row>
    <row r="687" spans="1:17" s="17" customFormat="1" ht="12.75" customHeight="1">
      <c r="A687" s="58"/>
      <c r="B687" s="58"/>
      <c r="C687" s="59"/>
      <c r="D687" s="59"/>
      <c r="E687" s="59"/>
      <c r="F687" s="59"/>
      <c r="G687" s="59"/>
      <c r="H687" s="59"/>
      <c r="I687" s="4"/>
      <c r="J687" s="4"/>
      <c r="K687" s="4"/>
      <c r="L687" s="4"/>
      <c r="M687" s="4"/>
      <c r="N687" s="4"/>
      <c r="O687" s="4"/>
      <c r="P687" s="4"/>
      <c r="Q687" s="4"/>
    </row>
    <row r="688" spans="1:17" s="17" customFormat="1" ht="12.75" customHeight="1" thickBot="1">
      <c r="A688" s="58"/>
      <c r="B688" s="58"/>
      <c r="C688" s="59"/>
      <c r="D688" s="59"/>
      <c r="E688" s="59"/>
      <c r="F688" s="59"/>
      <c r="G688" s="59"/>
      <c r="H688" s="59"/>
      <c r="I688" s="4"/>
      <c r="J688" s="4"/>
      <c r="K688" s="4"/>
      <c r="L688" s="4"/>
      <c r="M688" s="4"/>
      <c r="N688" s="4"/>
      <c r="O688" s="4"/>
      <c r="P688" s="4"/>
      <c r="Q688" s="4"/>
    </row>
    <row r="689" spans="1:17" s="17" customFormat="1" ht="12.75" customHeight="1">
      <c r="A689" s="279" t="s">
        <v>298</v>
      </c>
      <c r="B689" s="280"/>
      <c r="C689" s="225" t="s">
        <v>104</v>
      </c>
      <c r="D689" s="226"/>
      <c r="E689" s="226"/>
      <c r="F689" s="226"/>
      <c r="G689" s="227"/>
      <c r="H689" s="28"/>
      <c r="I689" s="225" t="s">
        <v>214</v>
      </c>
      <c r="J689" s="264"/>
      <c r="K689" s="264"/>
      <c r="L689" s="226"/>
      <c r="M689" s="227"/>
      <c r="N689" s="310" t="s">
        <v>321</v>
      </c>
      <c r="O689" s="300" t="s">
        <v>222</v>
      </c>
      <c r="P689" s="300" t="s">
        <v>478</v>
      </c>
      <c r="Q689" s="300" t="s">
        <v>223</v>
      </c>
    </row>
    <row r="690" spans="1:17" s="17" customFormat="1" ht="12.75" customHeight="1">
      <c r="A690" s="281"/>
      <c r="B690" s="282"/>
      <c r="C690" s="183"/>
      <c r="D690" s="228"/>
      <c r="E690" s="228"/>
      <c r="F690" s="228"/>
      <c r="G690" s="185"/>
      <c r="H690" s="29"/>
      <c r="I690" s="183"/>
      <c r="J690" s="257"/>
      <c r="K690" s="257"/>
      <c r="L690" s="228"/>
      <c r="M690" s="185"/>
      <c r="N690" s="311"/>
      <c r="O690" s="301"/>
      <c r="P690" s="301"/>
      <c r="Q690" s="301"/>
    </row>
    <row r="691" spans="1:17" s="17" customFormat="1" ht="12.75" customHeight="1">
      <c r="A691" s="283"/>
      <c r="B691" s="284"/>
      <c r="C691" s="183"/>
      <c r="D691" s="228"/>
      <c r="E691" s="228"/>
      <c r="F691" s="228"/>
      <c r="G691" s="185"/>
      <c r="H691" s="29"/>
      <c r="I691" s="183"/>
      <c r="J691" s="257"/>
      <c r="K691" s="257"/>
      <c r="L691" s="228"/>
      <c r="M691" s="185"/>
      <c r="N691" s="311"/>
      <c r="O691" s="301"/>
      <c r="P691" s="301"/>
      <c r="Q691" s="301"/>
    </row>
    <row r="692" spans="1:17" s="17" customFormat="1" ht="12.75" customHeight="1">
      <c r="A692" s="183" t="s">
        <v>210</v>
      </c>
      <c r="B692" s="185" t="s">
        <v>211</v>
      </c>
      <c r="C692" s="312" t="s">
        <v>177</v>
      </c>
      <c r="D692" s="313"/>
      <c r="E692" s="313"/>
      <c r="F692" s="313"/>
      <c r="G692" s="314"/>
      <c r="H692" s="29"/>
      <c r="I692" s="183" t="s">
        <v>301</v>
      </c>
      <c r="J692" s="257"/>
      <c r="K692" s="257"/>
      <c r="L692" s="228"/>
      <c r="M692" s="185"/>
      <c r="N692" s="311"/>
      <c r="O692" s="301"/>
      <c r="P692" s="301"/>
      <c r="Q692" s="301"/>
    </row>
    <row r="693" spans="1:17" s="17" customFormat="1" ht="12.75" customHeight="1">
      <c r="A693" s="183"/>
      <c r="B693" s="185"/>
      <c r="C693" s="315"/>
      <c r="D693" s="316"/>
      <c r="E693" s="316"/>
      <c r="F693" s="316"/>
      <c r="G693" s="317"/>
      <c r="H693" s="29"/>
      <c r="I693" s="183"/>
      <c r="J693" s="257"/>
      <c r="K693" s="257"/>
      <c r="L693" s="228"/>
      <c r="M693" s="185"/>
      <c r="N693" s="311"/>
      <c r="O693" s="301"/>
      <c r="P693" s="301"/>
      <c r="Q693" s="301"/>
    </row>
    <row r="694" spans="1:17" s="17" customFormat="1" ht="12.75" customHeight="1" thickBot="1">
      <c r="A694" s="184"/>
      <c r="B694" s="186"/>
      <c r="C694" s="318"/>
      <c r="D694" s="319"/>
      <c r="E694" s="319"/>
      <c r="F694" s="319"/>
      <c r="G694" s="320"/>
      <c r="H694" s="30"/>
      <c r="I694" s="20">
        <v>0</v>
      </c>
      <c r="J694" s="73">
        <v>25</v>
      </c>
      <c r="K694" s="73">
        <v>50</v>
      </c>
      <c r="L694" s="21">
        <v>75</v>
      </c>
      <c r="M694" s="22">
        <v>100</v>
      </c>
      <c r="N694" s="311"/>
      <c r="O694" s="302"/>
      <c r="P694" s="302"/>
      <c r="Q694" s="302"/>
    </row>
    <row r="695" spans="1:17" ht="12.75" customHeight="1">
      <c r="A695" s="487"/>
      <c r="B695" s="330" t="s">
        <v>226</v>
      </c>
      <c r="C695" s="467" t="s">
        <v>161</v>
      </c>
      <c r="D695" s="468"/>
      <c r="E695" s="468"/>
      <c r="F695" s="468"/>
      <c r="G695" s="468"/>
      <c r="H695" s="469"/>
      <c r="I695" s="372"/>
      <c r="J695" s="256"/>
      <c r="K695" s="256"/>
      <c r="L695" s="256"/>
      <c r="M695" s="256"/>
      <c r="N695" s="256"/>
      <c r="O695" s="256"/>
      <c r="P695" s="256"/>
      <c r="Q695" s="363">
        <v>13</v>
      </c>
    </row>
    <row r="696" spans="1:17" ht="20.100000000000001" customHeight="1">
      <c r="A696" s="487"/>
      <c r="B696" s="330"/>
      <c r="C696" s="467"/>
      <c r="D696" s="468"/>
      <c r="E696" s="468"/>
      <c r="F696" s="468"/>
      <c r="G696" s="468"/>
      <c r="H696" s="469"/>
      <c r="I696" s="216"/>
      <c r="J696" s="238"/>
      <c r="K696" s="238"/>
      <c r="L696" s="238"/>
      <c r="M696" s="238"/>
      <c r="N696" s="238"/>
      <c r="O696" s="238"/>
      <c r="P696" s="238"/>
      <c r="Q696" s="348"/>
    </row>
    <row r="697" spans="1:17" ht="20.100000000000001" customHeight="1">
      <c r="A697" s="487"/>
      <c r="B697" s="330"/>
      <c r="C697" s="463" t="s">
        <v>252</v>
      </c>
      <c r="D697" s="230"/>
      <c r="E697" s="230"/>
      <c r="F697" s="230"/>
      <c r="G697" s="230"/>
      <c r="H697" s="387"/>
      <c r="I697" s="239"/>
      <c r="J697" s="241"/>
      <c r="K697" s="241"/>
      <c r="L697" s="241"/>
      <c r="M697" s="241"/>
      <c r="N697" s="238">
        <f t="shared" ref="N697:N705" si="24">IF(O697=0,IF(I697="NA",P697,O697),0)</f>
        <v>0</v>
      </c>
      <c r="O697" s="238">
        <f>(SUM(I697:M698)/100)*P697</f>
        <v>0</v>
      </c>
      <c r="P697" s="238">
        <v>3</v>
      </c>
      <c r="Q697" s="217"/>
    </row>
    <row r="698" spans="1:17">
      <c r="A698" s="487"/>
      <c r="B698" s="330"/>
      <c r="C698" s="463"/>
      <c r="D698" s="230"/>
      <c r="E698" s="230"/>
      <c r="F698" s="230"/>
      <c r="G698" s="230"/>
      <c r="H698" s="387"/>
      <c r="I698" s="239"/>
      <c r="J698" s="241"/>
      <c r="K698" s="241"/>
      <c r="L698" s="241"/>
      <c r="M698" s="241"/>
      <c r="N698" s="238"/>
      <c r="O698" s="238"/>
      <c r="P698" s="238"/>
      <c r="Q698" s="217"/>
    </row>
    <row r="699" spans="1:17" ht="12.75" customHeight="1">
      <c r="A699" s="487"/>
      <c r="B699" s="330"/>
      <c r="C699" s="470" t="s">
        <v>504</v>
      </c>
      <c r="D699" s="230"/>
      <c r="E699" s="230"/>
      <c r="F699" s="230"/>
      <c r="G699" s="230"/>
      <c r="H699" s="387"/>
      <c r="I699" s="239"/>
      <c r="J699" s="241"/>
      <c r="K699" s="241"/>
      <c r="L699" s="241"/>
      <c r="M699" s="241"/>
      <c r="N699" s="238">
        <f t="shared" si="24"/>
        <v>0</v>
      </c>
      <c r="O699" s="238">
        <f>(SUM(I699:M700)/100)*P699</f>
        <v>0</v>
      </c>
      <c r="P699" s="238">
        <v>2</v>
      </c>
      <c r="Q699" s="217"/>
    </row>
    <row r="700" spans="1:17">
      <c r="A700" s="487"/>
      <c r="B700" s="330"/>
      <c r="C700" s="463"/>
      <c r="D700" s="230"/>
      <c r="E700" s="230"/>
      <c r="F700" s="230"/>
      <c r="G700" s="230"/>
      <c r="H700" s="387"/>
      <c r="I700" s="239"/>
      <c r="J700" s="241"/>
      <c r="K700" s="241"/>
      <c r="L700" s="241"/>
      <c r="M700" s="241"/>
      <c r="N700" s="238"/>
      <c r="O700" s="238"/>
      <c r="P700" s="238"/>
      <c r="Q700" s="217"/>
    </row>
    <row r="701" spans="1:17" ht="15" customHeight="1">
      <c r="A701" s="487"/>
      <c r="B701" s="330"/>
      <c r="C701" s="463" t="s">
        <v>253</v>
      </c>
      <c r="D701" s="230"/>
      <c r="E701" s="230"/>
      <c r="F701" s="230"/>
      <c r="G701" s="230"/>
      <c r="H701" s="387"/>
      <c r="I701" s="239"/>
      <c r="J701" s="241"/>
      <c r="K701" s="241"/>
      <c r="L701" s="241"/>
      <c r="M701" s="241"/>
      <c r="N701" s="238">
        <f t="shared" si="24"/>
        <v>0</v>
      </c>
      <c r="O701" s="238">
        <f>(SUM(I701:M702)/100)*P701</f>
        <v>0</v>
      </c>
      <c r="P701" s="238">
        <v>3</v>
      </c>
      <c r="Q701" s="217"/>
    </row>
    <row r="702" spans="1:17" ht="15" customHeight="1">
      <c r="A702" s="487"/>
      <c r="B702" s="330"/>
      <c r="C702" s="463"/>
      <c r="D702" s="230"/>
      <c r="E702" s="230"/>
      <c r="F702" s="230"/>
      <c r="G702" s="230"/>
      <c r="H702" s="387"/>
      <c r="I702" s="239"/>
      <c r="J702" s="241"/>
      <c r="K702" s="241"/>
      <c r="L702" s="241"/>
      <c r="M702" s="241"/>
      <c r="N702" s="238"/>
      <c r="O702" s="238"/>
      <c r="P702" s="238"/>
      <c r="Q702" s="217"/>
    </row>
    <row r="703" spans="1:17" ht="15" customHeight="1">
      <c r="A703" s="487"/>
      <c r="B703" s="330"/>
      <c r="C703" s="463" t="s">
        <v>254</v>
      </c>
      <c r="D703" s="230"/>
      <c r="E703" s="230"/>
      <c r="F703" s="230"/>
      <c r="G703" s="230"/>
      <c r="H703" s="387"/>
      <c r="I703" s="239"/>
      <c r="J703" s="241"/>
      <c r="K703" s="241"/>
      <c r="L703" s="241"/>
      <c r="M703" s="241"/>
      <c r="N703" s="238">
        <f t="shared" si="24"/>
        <v>0</v>
      </c>
      <c r="O703" s="238">
        <f>(SUM(I703:M704)/100)*P703</f>
        <v>0</v>
      </c>
      <c r="P703" s="238">
        <v>3</v>
      </c>
      <c r="Q703" s="217"/>
    </row>
    <row r="704" spans="1:17" ht="15" customHeight="1">
      <c r="A704" s="487"/>
      <c r="B704" s="330"/>
      <c r="C704" s="464"/>
      <c r="D704" s="465"/>
      <c r="E704" s="465"/>
      <c r="F704" s="465"/>
      <c r="G704" s="465"/>
      <c r="H704" s="466"/>
      <c r="I704" s="239"/>
      <c r="J704" s="241"/>
      <c r="K704" s="241"/>
      <c r="L704" s="241"/>
      <c r="M704" s="241"/>
      <c r="N704" s="238"/>
      <c r="O704" s="238"/>
      <c r="P704" s="238"/>
      <c r="Q704" s="217"/>
    </row>
    <row r="705" spans="1:17" ht="15" customHeight="1">
      <c r="A705" s="329"/>
      <c r="B705" s="330">
        <v>138</v>
      </c>
      <c r="C705" s="457" t="s">
        <v>255</v>
      </c>
      <c r="D705" s="458"/>
      <c r="E705" s="458"/>
      <c r="F705" s="458"/>
      <c r="G705" s="458"/>
      <c r="H705" s="459"/>
      <c r="I705" s="239"/>
      <c r="J705" s="241"/>
      <c r="K705" s="241"/>
      <c r="L705" s="241"/>
      <c r="M705" s="241"/>
      <c r="N705" s="238">
        <f t="shared" si="24"/>
        <v>0</v>
      </c>
      <c r="O705" s="238">
        <f>(SUM(I705:M706)/100)*P705</f>
        <v>0</v>
      </c>
      <c r="P705" s="238">
        <v>2</v>
      </c>
      <c r="Q705" s="217"/>
    </row>
    <row r="706" spans="1:17" ht="15" customHeight="1" thickBot="1">
      <c r="A706" s="483"/>
      <c r="B706" s="456"/>
      <c r="C706" s="460"/>
      <c r="D706" s="461"/>
      <c r="E706" s="461"/>
      <c r="F706" s="461"/>
      <c r="G706" s="461"/>
      <c r="H706" s="462"/>
      <c r="I706" s="309"/>
      <c r="J706" s="249"/>
      <c r="K706" s="249"/>
      <c r="L706" s="249"/>
      <c r="M706" s="249"/>
      <c r="N706" s="258"/>
      <c r="O706" s="258"/>
      <c r="P706" s="258"/>
      <c r="Q706" s="339"/>
    </row>
    <row r="707" spans="1:17" ht="12.75" customHeight="1">
      <c r="A707" s="187" t="s">
        <v>209</v>
      </c>
      <c r="B707" s="188"/>
      <c r="C707" s="225" t="s">
        <v>104</v>
      </c>
      <c r="D707" s="226"/>
      <c r="E707" s="226"/>
      <c r="F707" s="226"/>
      <c r="G707" s="227"/>
      <c r="H707" s="28"/>
      <c r="I707" s="367" t="s">
        <v>214</v>
      </c>
      <c r="J707" s="368"/>
      <c r="K707" s="368"/>
      <c r="L707" s="369"/>
      <c r="M707" s="370"/>
      <c r="N707" s="310" t="s">
        <v>321</v>
      </c>
      <c r="O707" s="371" t="s">
        <v>222</v>
      </c>
      <c r="P707" s="371" t="s">
        <v>478</v>
      </c>
      <c r="Q707" s="371" t="s">
        <v>223</v>
      </c>
    </row>
    <row r="708" spans="1:17" ht="12.75" customHeight="1">
      <c r="A708" s="189"/>
      <c r="B708" s="190"/>
      <c r="C708" s="183"/>
      <c r="D708" s="228"/>
      <c r="E708" s="228"/>
      <c r="F708" s="228"/>
      <c r="G708" s="185"/>
      <c r="H708" s="29"/>
      <c r="I708" s="183"/>
      <c r="J708" s="257"/>
      <c r="K708" s="257"/>
      <c r="L708" s="228"/>
      <c r="M708" s="185"/>
      <c r="N708" s="311"/>
      <c r="O708" s="301"/>
      <c r="P708" s="301"/>
      <c r="Q708" s="301"/>
    </row>
    <row r="709" spans="1:17">
      <c r="A709" s="191"/>
      <c r="B709" s="192"/>
      <c r="C709" s="183"/>
      <c r="D709" s="228"/>
      <c r="E709" s="228"/>
      <c r="F709" s="228"/>
      <c r="G709" s="185"/>
      <c r="H709" s="29"/>
      <c r="I709" s="183"/>
      <c r="J709" s="257"/>
      <c r="K709" s="257"/>
      <c r="L709" s="228"/>
      <c r="M709" s="185"/>
      <c r="N709" s="311"/>
      <c r="O709" s="301"/>
      <c r="P709" s="301"/>
      <c r="Q709" s="301"/>
    </row>
    <row r="710" spans="1:17">
      <c r="A710" s="183" t="s">
        <v>210</v>
      </c>
      <c r="B710" s="185" t="s">
        <v>211</v>
      </c>
      <c r="C710" s="218" t="s">
        <v>256</v>
      </c>
      <c r="D710" s="219"/>
      <c r="E710" s="219"/>
      <c r="F710" s="219"/>
      <c r="G710" s="220"/>
      <c r="H710" s="29"/>
      <c r="I710" s="183" t="s">
        <v>301</v>
      </c>
      <c r="J710" s="257"/>
      <c r="K710" s="257"/>
      <c r="L710" s="228"/>
      <c r="M710" s="185"/>
      <c r="N710" s="311"/>
      <c r="O710" s="301"/>
      <c r="P710" s="301"/>
      <c r="Q710" s="301"/>
    </row>
    <row r="711" spans="1:17">
      <c r="A711" s="183"/>
      <c r="B711" s="185"/>
      <c r="C711" s="189"/>
      <c r="D711" s="221"/>
      <c r="E711" s="221"/>
      <c r="F711" s="221"/>
      <c r="G711" s="190"/>
      <c r="H711" s="29"/>
      <c r="I711" s="183"/>
      <c r="J711" s="257"/>
      <c r="K711" s="257"/>
      <c r="L711" s="228"/>
      <c r="M711" s="185"/>
      <c r="N711" s="311"/>
      <c r="O711" s="301"/>
      <c r="P711" s="301"/>
      <c r="Q711" s="301"/>
    </row>
    <row r="712" spans="1:17" ht="13.5" thickBot="1">
      <c r="A712" s="184"/>
      <c r="B712" s="186"/>
      <c r="C712" s="222"/>
      <c r="D712" s="223"/>
      <c r="E712" s="223"/>
      <c r="F712" s="223"/>
      <c r="G712" s="224"/>
      <c r="H712" s="30"/>
      <c r="I712" s="20">
        <v>0</v>
      </c>
      <c r="J712" s="73">
        <v>25</v>
      </c>
      <c r="K712" s="73">
        <v>50</v>
      </c>
      <c r="L712" s="21">
        <v>75</v>
      </c>
      <c r="M712" s="22">
        <v>100</v>
      </c>
      <c r="N712" s="311"/>
      <c r="O712" s="302"/>
      <c r="P712" s="302"/>
      <c r="Q712" s="302"/>
    </row>
    <row r="713" spans="1:17">
      <c r="A713" s="211">
        <v>9.02</v>
      </c>
      <c r="B713" s="213" t="s">
        <v>213</v>
      </c>
      <c r="C713" s="488" t="s">
        <v>257</v>
      </c>
      <c r="D713" s="489"/>
      <c r="E713" s="489"/>
      <c r="F713" s="489"/>
      <c r="G713" s="489"/>
      <c r="H713" s="489"/>
      <c r="I713" s="452"/>
      <c r="J713" s="446"/>
      <c r="K713" s="446"/>
      <c r="L713" s="448"/>
      <c r="M713" s="450"/>
      <c r="N713" s="256">
        <v>0</v>
      </c>
      <c r="O713" s="454">
        <f>(SUM(I713:M714)/100)*P713</f>
        <v>0</v>
      </c>
      <c r="P713" s="454">
        <v>5</v>
      </c>
      <c r="Q713" s="363">
        <v>5</v>
      </c>
    </row>
    <row r="714" spans="1:17">
      <c r="A714" s="200"/>
      <c r="B714" s="203"/>
      <c r="C714" s="490"/>
      <c r="D714" s="491"/>
      <c r="E714" s="491"/>
      <c r="F714" s="491"/>
      <c r="G714" s="491"/>
      <c r="H714" s="491"/>
      <c r="I714" s="453"/>
      <c r="J714" s="447"/>
      <c r="K714" s="447"/>
      <c r="L714" s="449"/>
      <c r="M714" s="451"/>
      <c r="N714" s="238"/>
      <c r="O714" s="455"/>
      <c r="P714" s="455"/>
      <c r="Q714" s="348"/>
    </row>
    <row r="715" spans="1:17" ht="12.75" customHeight="1">
      <c r="A715" s="199">
        <v>9.0299999999999994</v>
      </c>
      <c r="B715" s="202" t="s">
        <v>220</v>
      </c>
      <c r="C715" s="443" t="s">
        <v>215</v>
      </c>
      <c r="D715" s="444"/>
      <c r="E715" s="444"/>
      <c r="F715" s="444"/>
      <c r="G715" s="444"/>
      <c r="H715" s="7"/>
      <c r="I715" s="216"/>
      <c r="J715" s="238"/>
      <c r="K715" s="238"/>
      <c r="L715" s="238"/>
      <c r="M715" s="238"/>
      <c r="N715" s="238"/>
      <c r="O715" s="238"/>
      <c r="P715" s="238"/>
      <c r="Q715" s="348">
        <v>15</v>
      </c>
    </row>
    <row r="716" spans="1:17">
      <c r="A716" s="200"/>
      <c r="B716" s="203"/>
      <c r="C716" s="283"/>
      <c r="D716" s="445"/>
      <c r="E716" s="445"/>
      <c r="F716" s="445"/>
      <c r="G716" s="445"/>
      <c r="H716" s="7"/>
      <c r="I716" s="216"/>
      <c r="J716" s="238"/>
      <c r="K716" s="238"/>
      <c r="L716" s="238"/>
      <c r="M716" s="238"/>
      <c r="N716" s="238"/>
      <c r="O716" s="238"/>
      <c r="P716" s="238"/>
      <c r="Q716" s="348"/>
    </row>
    <row r="717" spans="1:17">
      <c r="A717" s="200"/>
      <c r="B717" s="203"/>
      <c r="C717" s="259" t="s">
        <v>378</v>
      </c>
      <c r="D717" s="260"/>
      <c r="E717" s="260"/>
      <c r="F717" s="260"/>
      <c r="G717" s="260"/>
      <c r="H717" s="260"/>
      <c r="I717" s="239"/>
      <c r="J717" s="241"/>
      <c r="K717" s="241"/>
      <c r="L717" s="241"/>
      <c r="M717" s="241"/>
      <c r="N717" s="238">
        <f t="shared" ref="N717:N739" si="25">IF(O717=0,IF(I717="NA",P717,O717),0)</f>
        <v>0</v>
      </c>
      <c r="O717" s="238">
        <f>(SUM(I717:M718)/100)*P717</f>
        <v>0</v>
      </c>
      <c r="P717" s="238">
        <v>0.1</v>
      </c>
      <c r="Q717" s="217"/>
    </row>
    <row r="718" spans="1:17">
      <c r="A718" s="200"/>
      <c r="B718" s="203"/>
      <c r="C718" s="261"/>
      <c r="D718" s="262"/>
      <c r="E718" s="262"/>
      <c r="F718" s="262"/>
      <c r="G718" s="262"/>
      <c r="H718" s="262"/>
      <c r="I718" s="239"/>
      <c r="J718" s="241"/>
      <c r="K718" s="241"/>
      <c r="L718" s="241"/>
      <c r="M718" s="241"/>
      <c r="N718" s="238"/>
      <c r="O718" s="238"/>
      <c r="P718" s="238"/>
      <c r="Q718" s="217"/>
    </row>
    <row r="719" spans="1:17">
      <c r="A719" s="200"/>
      <c r="B719" s="203"/>
      <c r="C719" s="259" t="s">
        <v>379</v>
      </c>
      <c r="D719" s="260"/>
      <c r="E719" s="260"/>
      <c r="F719" s="260"/>
      <c r="G719" s="260"/>
      <c r="H719" s="260"/>
      <c r="I719" s="239"/>
      <c r="J719" s="241"/>
      <c r="K719" s="241"/>
      <c r="L719" s="241"/>
      <c r="M719" s="241"/>
      <c r="N719" s="238">
        <f t="shared" si="25"/>
        <v>0</v>
      </c>
      <c r="O719" s="238">
        <f>(SUM(I719:M720)/100)*P719</f>
        <v>0</v>
      </c>
      <c r="P719" s="238">
        <v>0.1</v>
      </c>
      <c r="Q719" s="217"/>
    </row>
    <row r="720" spans="1:17" ht="12.75" customHeight="1">
      <c r="A720" s="200"/>
      <c r="B720" s="203"/>
      <c r="C720" s="261"/>
      <c r="D720" s="262"/>
      <c r="E720" s="262"/>
      <c r="F720" s="262"/>
      <c r="G720" s="262"/>
      <c r="H720" s="262"/>
      <c r="I720" s="239"/>
      <c r="J720" s="241"/>
      <c r="K720" s="241"/>
      <c r="L720" s="241"/>
      <c r="M720" s="241"/>
      <c r="N720" s="238"/>
      <c r="O720" s="238"/>
      <c r="P720" s="238"/>
      <c r="Q720" s="217"/>
    </row>
    <row r="721" spans="1:17">
      <c r="A721" s="200"/>
      <c r="B721" s="203"/>
      <c r="C721" s="259" t="s">
        <v>380</v>
      </c>
      <c r="D721" s="260"/>
      <c r="E721" s="260"/>
      <c r="F721" s="260"/>
      <c r="G721" s="260"/>
      <c r="H721" s="260"/>
      <c r="I721" s="239"/>
      <c r="J721" s="241"/>
      <c r="K721" s="241"/>
      <c r="L721" s="241"/>
      <c r="M721" s="241"/>
      <c r="N721" s="238">
        <f t="shared" si="25"/>
        <v>0</v>
      </c>
      <c r="O721" s="238">
        <f>(SUM(I721:M722)/100)*P721</f>
        <v>0</v>
      </c>
      <c r="P721" s="238">
        <v>0.1</v>
      </c>
      <c r="Q721" s="217"/>
    </row>
    <row r="722" spans="1:17">
      <c r="A722" s="200"/>
      <c r="B722" s="203"/>
      <c r="C722" s="261"/>
      <c r="D722" s="262"/>
      <c r="E722" s="262"/>
      <c r="F722" s="262"/>
      <c r="G722" s="262"/>
      <c r="H722" s="262"/>
      <c r="I722" s="239"/>
      <c r="J722" s="241"/>
      <c r="K722" s="241"/>
      <c r="L722" s="241"/>
      <c r="M722" s="241"/>
      <c r="N722" s="238"/>
      <c r="O722" s="238"/>
      <c r="P722" s="238"/>
      <c r="Q722" s="217"/>
    </row>
    <row r="723" spans="1:17" ht="12.75" customHeight="1">
      <c r="A723" s="200"/>
      <c r="B723" s="203"/>
      <c r="C723" s="259" t="s">
        <v>381</v>
      </c>
      <c r="D723" s="260"/>
      <c r="E723" s="260"/>
      <c r="F723" s="260"/>
      <c r="G723" s="260"/>
      <c r="H723" s="260"/>
      <c r="I723" s="239"/>
      <c r="J723" s="241"/>
      <c r="K723" s="241"/>
      <c r="L723" s="241"/>
      <c r="M723" s="241"/>
      <c r="N723" s="238">
        <f t="shared" si="25"/>
        <v>0</v>
      </c>
      <c r="O723" s="238">
        <f>(SUM(I723:M724)/100)*P723</f>
        <v>0</v>
      </c>
      <c r="P723" s="238">
        <v>0.5</v>
      </c>
      <c r="Q723" s="217"/>
    </row>
    <row r="724" spans="1:17">
      <c r="A724" s="200"/>
      <c r="B724" s="203"/>
      <c r="C724" s="261"/>
      <c r="D724" s="262"/>
      <c r="E724" s="262"/>
      <c r="F724" s="262"/>
      <c r="G724" s="262"/>
      <c r="H724" s="262"/>
      <c r="I724" s="239"/>
      <c r="J724" s="241"/>
      <c r="K724" s="241"/>
      <c r="L724" s="241"/>
      <c r="M724" s="241"/>
      <c r="N724" s="238"/>
      <c r="O724" s="238"/>
      <c r="P724" s="238"/>
      <c r="Q724" s="217"/>
    </row>
    <row r="725" spans="1:17">
      <c r="A725" s="200"/>
      <c r="B725" s="203"/>
      <c r="C725" s="259" t="s">
        <v>258</v>
      </c>
      <c r="D725" s="260"/>
      <c r="E725" s="260"/>
      <c r="F725" s="260"/>
      <c r="G725" s="260"/>
      <c r="H725" s="260"/>
      <c r="I725" s="239"/>
      <c r="J725" s="241"/>
      <c r="K725" s="241"/>
      <c r="L725" s="241"/>
      <c r="M725" s="241"/>
      <c r="N725" s="238">
        <f t="shared" si="25"/>
        <v>0</v>
      </c>
      <c r="O725" s="238">
        <f>(SUM(I725:M726)/100)*P725</f>
        <v>0</v>
      </c>
      <c r="P725" s="238">
        <v>1</v>
      </c>
      <c r="Q725" s="217"/>
    </row>
    <row r="726" spans="1:17">
      <c r="A726" s="200"/>
      <c r="B726" s="203"/>
      <c r="C726" s="261"/>
      <c r="D726" s="262"/>
      <c r="E726" s="262"/>
      <c r="F726" s="262"/>
      <c r="G726" s="262"/>
      <c r="H726" s="262"/>
      <c r="I726" s="239"/>
      <c r="J726" s="241"/>
      <c r="K726" s="241"/>
      <c r="L726" s="241"/>
      <c r="M726" s="241"/>
      <c r="N726" s="238"/>
      <c r="O726" s="238"/>
      <c r="P726" s="238"/>
      <c r="Q726" s="217"/>
    </row>
    <row r="727" spans="1:17">
      <c r="A727" s="200"/>
      <c r="B727" s="203"/>
      <c r="C727" s="259" t="s">
        <v>382</v>
      </c>
      <c r="D727" s="260"/>
      <c r="E727" s="260"/>
      <c r="F727" s="260"/>
      <c r="G727" s="260"/>
      <c r="H727" s="260"/>
      <c r="I727" s="239"/>
      <c r="J727" s="241"/>
      <c r="K727" s="241"/>
      <c r="L727" s="241"/>
      <c r="M727" s="241"/>
      <c r="N727" s="238">
        <f t="shared" si="25"/>
        <v>0</v>
      </c>
      <c r="O727" s="238">
        <f>(SUM(I727:M728)/100)*P727</f>
        <v>0</v>
      </c>
      <c r="P727" s="238">
        <v>0.5</v>
      </c>
      <c r="Q727" s="217"/>
    </row>
    <row r="728" spans="1:17">
      <c r="A728" s="200"/>
      <c r="B728" s="203"/>
      <c r="C728" s="261"/>
      <c r="D728" s="262"/>
      <c r="E728" s="262"/>
      <c r="F728" s="262"/>
      <c r="G728" s="262"/>
      <c r="H728" s="262"/>
      <c r="I728" s="239"/>
      <c r="J728" s="241"/>
      <c r="K728" s="241"/>
      <c r="L728" s="241"/>
      <c r="M728" s="241"/>
      <c r="N728" s="238"/>
      <c r="O728" s="238"/>
      <c r="P728" s="238"/>
      <c r="Q728" s="217"/>
    </row>
    <row r="729" spans="1:17">
      <c r="A729" s="200"/>
      <c r="B729" s="203"/>
      <c r="C729" s="259" t="s">
        <v>259</v>
      </c>
      <c r="D729" s="260"/>
      <c r="E729" s="260"/>
      <c r="F729" s="260"/>
      <c r="G729" s="260"/>
      <c r="H729" s="260"/>
      <c r="I729" s="239"/>
      <c r="J729" s="241"/>
      <c r="K729" s="241"/>
      <c r="L729" s="241"/>
      <c r="M729" s="241"/>
      <c r="N729" s="238">
        <f t="shared" si="25"/>
        <v>0</v>
      </c>
      <c r="O729" s="238">
        <f>(SUM(I729:M730)/100)*P729</f>
        <v>0</v>
      </c>
      <c r="P729" s="238">
        <v>0.5</v>
      </c>
      <c r="Q729" s="217"/>
    </row>
    <row r="730" spans="1:17">
      <c r="A730" s="200"/>
      <c r="B730" s="203"/>
      <c r="C730" s="261"/>
      <c r="D730" s="262"/>
      <c r="E730" s="262"/>
      <c r="F730" s="262"/>
      <c r="G730" s="262"/>
      <c r="H730" s="262"/>
      <c r="I730" s="239"/>
      <c r="J730" s="241"/>
      <c r="K730" s="241"/>
      <c r="L730" s="241"/>
      <c r="M730" s="241"/>
      <c r="N730" s="238"/>
      <c r="O730" s="238"/>
      <c r="P730" s="238"/>
      <c r="Q730" s="217"/>
    </row>
    <row r="731" spans="1:17" ht="12.75" customHeight="1">
      <c r="A731" s="200"/>
      <c r="B731" s="203"/>
      <c r="C731" s="259" t="s">
        <v>383</v>
      </c>
      <c r="D731" s="260"/>
      <c r="E731" s="260"/>
      <c r="F731" s="260"/>
      <c r="G731" s="260"/>
      <c r="H731" s="260"/>
      <c r="I731" s="239"/>
      <c r="J731" s="241"/>
      <c r="K731" s="241"/>
      <c r="L731" s="241"/>
      <c r="M731" s="241"/>
      <c r="N731" s="238">
        <f t="shared" si="25"/>
        <v>0</v>
      </c>
      <c r="O731" s="238">
        <f>(SUM(I731:M732)/100)*P731</f>
        <v>0</v>
      </c>
      <c r="P731" s="238">
        <v>0.3</v>
      </c>
      <c r="Q731" s="217"/>
    </row>
    <row r="732" spans="1:17">
      <c r="A732" s="200"/>
      <c r="B732" s="203"/>
      <c r="C732" s="261"/>
      <c r="D732" s="262"/>
      <c r="E732" s="262"/>
      <c r="F732" s="262"/>
      <c r="G732" s="262"/>
      <c r="H732" s="262"/>
      <c r="I732" s="239"/>
      <c r="J732" s="241"/>
      <c r="K732" s="241"/>
      <c r="L732" s="241"/>
      <c r="M732" s="241"/>
      <c r="N732" s="238"/>
      <c r="O732" s="238"/>
      <c r="P732" s="238"/>
      <c r="Q732" s="217"/>
    </row>
    <row r="733" spans="1:17">
      <c r="A733" s="200"/>
      <c r="B733" s="203"/>
      <c r="C733" s="259" t="s">
        <v>384</v>
      </c>
      <c r="D733" s="260"/>
      <c r="E733" s="260"/>
      <c r="F733" s="260"/>
      <c r="G733" s="260"/>
      <c r="H733" s="260"/>
      <c r="I733" s="239"/>
      <c r="J733" s="241"/>
      <c r="K733" s="241"/>
      <c r="L733" s="241"/>
      <c r="M733" s="241"/>
      <c r="N733" s="238">
        <f t="shared" si="25"/>
        <v>0</v>
      </c>
      <c r="O733" s="238">
        <f>(SUM(I733:M734)/100)*P733</f>
        <v>0</v>
      </c>
      <c r="P733" s="238">
        <v>0.4</v>
      </c>
      <c r="Q733" s="217"/>
    </row>
    <row r="734" spans="1:17">
      <c r="A734" s="200"/>
      <c r="B734" s="203"/>
      <c r="C734" s="261"/>
      <c r="D734" s="262"/>
      <c r="E734" s="262"/>
      <c r="F734" s="262"/>
      <c r="G734" s="262"/>
      <c r="H734" s="262"/>
      <c r="I734" s="239"/>
      <c r="J734" s="241"/>
      <c r="K734" s="241"/>
      <c r="L734" s="241"/>
      <c r="M734" s="241"/>
      <c r="N734" s="238"/>
      <c r="O734" s="238"/>
      <c r="P734" s="238"/>
      <c r="Q734" s="217"/>
    </row>
    <row r="735" spans="1:17">
      <c r="A735" s="200"/>
      <c r="B735" s="203"/>
      <c r="C735" s="252" t="s">
        <v>260</v>
      </c>
      <c r="D735" s="253"/>
      <c r="E735" s="253"/>
      <c r="F735" s="253"/>
      <c r="G735" s="253"/>
      <c r="H735" s="253"/>
      <c r="I735" s="239"/>
      <c r="J735" s="241"/>
      <c r="K735" s="241"/>
      <c r="L735" s="241"/>
      <c r="M735" s="241"/>
      <c r="N735" s="238">
        <f t="shared" si="25"/>
        <v>0</v>
      </c>
      <c r="O735" s="238">
        <f>(SUM(I735:M736)/100)*P735</f>
        <v>0</v>
      </c>
      <c r="P735" s="238">
        <v>3</v>
      </c>
      <c r="Q735" s="217"/>
    </row>
    <row r="736" spans="1:17">
      <c r="A736" s="200"/>
      <c r="B736" s="203"/>
      <c r="C736" s="254"/>
      <c r="D736" s="255"/>
      <c r="E736" s="255"/>
      <c r="F736" s="255"/>
      <c r="G736" s="255"/>
      <c r="H736" s="255"/>
      <c r="I736" s="239"/>
      <c r="J736" s="241"/>
      <c r="K736" s="241"/>
      <c r="L736" s="241"/>
      <c r="M736" s="241"/>
      <c r="N736" s="238"/>
      <c r="O736" s="238"/>
      <c r="P736" s="238"/>
      <c r="Q736" s="217"/>
    </row>
    <row r="737" spans="1:17">
      <c r="A737" s="200"/>
      <c r="B737" s="203"/>
      <c r="C737" s="252" t="s">
        <v>385</v>
      </c>
      <c r="D737" s="253"/>
      <c r="E737" s="253"/>
      <c r="F737" s="253"/>
      <c r="G737" s="253"/>
      <c r="H737" s="253"/>
      <c r="I737" s="239"/>
      <c r="J737" s="241"/>
      <c r="K737" s="241"/>
      <c r="L737" s="241"/>
      <c r="M737" s="241"/>
      <c r="N737" s="238">
        <f t="shared" si="25"/>
        <v>0</v>
      </c>
      <c r="O737" s="238">
        <f>(SUM(I737:M738)/100)*P737</f>
        <v>0</v>
      </c>
      <c r="P737" s="238">
        <v>1.5</v>
      </c>
      <c r="Q737" s="217"/>
    </row>
    <row r="738" spans="1:17">
      <c r="A738" s="200"/>
      <c r="B738" s="203"/>
      <c r="C738" s="254"/>
      <c r="D738" s="255"/>
      <c r="E738" s="255"/>
      <c r="F738" s="255"/>
      <c r="G738" s="255"/>
      <c r="H738" s="255"/>
      <c r="I738" s="239"/>
      <c r="J738" s="241"/>
      <c r="K738" s="241"/>
      <c r="L738" s="241"/>
      <c r="M738" s="241"/>
      <c r="N738" s="238"/>
      <c r="O738" s="238"/>
      <c r="P738" s="238"/>
      <c r="Q738" s="217"/>
    </row>
    <row r="739" spans="1:17">
      <c r="A739" s="200"/>
      <c r="B739" s="203"/>
      <c r="C739" s="252" t="s">
        <v>386</v>
      </c>
      <c r="D739" s="253"/>
      <c r="E739" s="253"/>
      <c r="F739" s="253"/>
      <c r="G739" s="253"/>
      <c r="H739" s="253"/>
      <c r="I739" s="239"/>
      <c r="J739" s="241"/>
      <c r="K739" s="241"/>
      <c r="L739" s="241"/>
      <c r="M739" s="241"/>
      <c r="N739" s="238">
        <f t="shared" si="25"/>
        <v>0</v>
      </c>
      <c r="O739" s="238">
        <f>(SUM(I739:M740)/100)*P739</f>
        <v>0</v>
      </c>
      <c r="P739" s="238">
        <v>1.5</v>
      </c>
      <c r="Q739" s="217"/>
    </row>
    <row r="740" spans="1:17" ht="13.5" thickBot="1">
      <c r="A740" s="212"/>
      <c r="B740" s="214"/>
      <c r="C740" s="307"/>
      <c r="D740" s="308"/>
      <c r="E740" s="308"/>
      <c r="F740" s="308"/>
      <c r="G740" s="308"/>
      <c r="H740" s="308"/>
      <c r="I740" s="309"/>
      <c r="J740" s="249"/>
      <c r="K740" s="249"/>
      <c r="L740" s="249"/>
      <c r="M740" s="249"/>
      <c r="N740" s="258"/>
      <c r="O740" s="258"/>
      <c r="P740" s="258"/>
      <c r="Q740" s="339"/>
    </row>
    <row r="741" spans="1:17" s="17" customFormat="1">
      <c r="A741" s="4"/>
      <c r="B741" s="4"/>
      <c r="C741" s="12"/>
      <c r="D741" s="12"/>
      <c r="E741" s="12"/>
      <c r="F741" s="12"/>
      <c r="G741" s="12"/>
      <c r="H741" s="12"/>
      <c r="I741" s="4"/>
      <c r="J741" s="4"/>
      <c r="K741" s="4"/>
      <c r="L741" s="4"/>
      <c r="M741" s="4"/>
      <c r="N741" s="4"/>
      <c r="O741" s="4"/>
      <c r="P741" s="4"/>
      <c r="Q741" s="4"/>
    </row>
    <row r="742" spans="1:17" s="17" customFormat="1">
      <c r="A742" s="4"/>
      <c r="B742" s="4"/>
      <c r="C742" s="12"/>
      <c r="D742" s="12"/>
      <c r="E742" s="12"/>
      <c r="F742" s="12"/>
      <c r="G742" s="12"/>
      <c r="H742" s="12"/>
      <c r="I742" s="4"/>
      <c r="J742" s="4"/>
      <c r="K742" s="4"/>
      <c r="L742" s="4"/>
      <c r="M742" s="4"/>
      <c r="N742" s="4"/>
      <c r="O742" s="4"/>
      <c r="P742" s="4"/>
      <c r="Q742" s="4"/>
    </row>
    <row r="743" spans="1:17" s="17" customFormat="1">
      <c r="A743" s="4"/>
      <c r="B743" s="4"/>
      <c r="C743" s="12"/>
      <c r="D743" s="12"/>
      <c r="E743" s="12"/>
      <c r="F743" s="12"/>
      <c r="G743" s="12"/>
      <c r="H743" s="12"/>
      <c r="I743" s="4"/>
      <c r="J743" s="4"/>
      <c r="K743" s="4"/>
      <c r="L743" s="4"/>
      <c r="M743" s="4"/>
      <c r="N743" s="4"/>
      <c r="O743" s="4"/>
      <c r="P743" s="4"/>
      <c r="Q743" s="4"/>
    </row>
    <row r="744" spans="1:17" s="17" customFormat="1">
      <c r="A744" s="4"/>
      <c r="B744" s="4"/>
      <c r="C744" s="12"/>
      <c r="D744" s="12"/>
      <c r="E744" s="12"/>
      <c r="F744" s="12"/>
      <c r="G744" s="12"/>
      <c r="H744" s="12"/>
      <c r="I744" s="4"/>
      <c r="J744" s="4"/>
      <c r="K744" s="4"/>
      <c r="L744" s="4"/>
      <c r="M744" s="4"/>
      <c r="N744" s="4"/>
      <c r="O744" s="4"/>
      <c r="P744" s="4"/>
      <c r="Q744" s="4"/>
    </row>
    <row r="745" spans="1:17" s="17" customFormat="1" ht="13.5" thickBot="1">
      <c r="A745" s="4"/>
      <c r="B745" s="4"/>
      <c r="C745" s="12"/>
      <c r="D745" s="12"/>
      <c r="E745" s="12"/>
      <c r="F745" s="12"/>
      <c r="G745" s="12"/>
      <c r="H745" s="12"/>
      <c r="I745" s="4"/>
      <c r="J745" s="4"/>
      <c r="K745" s="4"/>
      <c r="L745" s="4"/>
      <c r="M745" s="4"/>
      <c r="N745" s="4"/>
      <c r="O745" s="4"/>
      <c r="P745" s="4"/>
      <c r="Q745" s="4"/>
    </row>
    <row r="746" spans="1:17" s="17" customFormat="1">
      <c r="A746" s="187" t="s">
        <v>209</v>
      </c>
      <c r="B746" s="188"/>
      <c r="C746" s="225" t="s">
        <v>104</v>
      </c>
      <c r="D746" s="226"/>
      <c r="E746" s="226"/>
      <c r="F746" s="226"/>
      <c r="G746" s="227"/>
      <c r="H746" s="28"/>
      <c r="I746" s="225" t="s">
        <v>214</v>
      </c>
      <c r="J746" s="264"/>
      <c r="K746" s="264"/>
      <c r="L746" s="226"/>
      <c r="M746" s="227"/>
      <c r="N746" s="310" t="s">
        <v>321</v>
      </c>
      <c r="O746" s="300" t="s">
        <v>222</v>
      </c>
      <c r="P746" s="300" t="s">
        <v>478</v>
      </c>
      <c r="Q746" s="300" t="s">
        <v>223</v>
      </c>
    </row>
    <row r="747" spans="1:17" s="17" customFormat="1">
      <c r="A747" s="189"/>
      <c r="B747" s="190"/>
      <c r="C747" s="183"/>
      <c r="D747" s="228"/>
      <c r="E747" s="228"/>
      <c r="F747" s="228"/>
      <c r="G747" s="185"/>
      <c r="H747" s="29"/>
      <c r="I747" s="183"/>
      <c r="J747" s="257"/>
      <c r="K747" s="257"/>
      <c r="L747" s="228"/>
      <c r="M747" s="185"/>
      <c r="N747" s="311"/>
      <c r="O747" s="301"/>
      <c r="P747" s="301"/>
      <c r="Q747" s="301"/>
    </row>
    <row r="748" spans="1:17" s="17" customFormat="1">
      <c r="A748" s="191"/>
      <c r="B748" s="192"/>
      <c r="C748" s="183"/>
      <c r="D748" s="228"/>
      <c r="E748" s="228"/>
      <c r="F748" s="228"/>
      <c r="G748" s="185"/>
      <c r="H748" s="29"/>
      <c r="I748" s="183"/>
      <c r="J748" s="257"/>
      <c r="K748" s="257"/>
      <c r="L748" s="228"/>
      <c r="M748" s="185"/>
      <c r="N748" s="311"/>
      <c r="O748" s="301"/>
      <c r="P748" s="301"/>
      <c r="Q748" s="301"/>
    </row>
    <row r="749" spans="1:17" s="17" customFormat="1">
      <c r="A749" s="183" t="s">
        <v>210</v>
      </c>
      <c r="B749" s="185" t="s">
        <v>211</v>
      </c>
      <c r="C749" s="218" t="s">
        <v>256</v>
      </c>
      <c r="D749" s="219"/>
      <c r="E749" s="219"/>
      <c r="F749" s="219"/>
      <c r="G749" s="220"/>
      <c r="H749" s="29"/>
      <c r="I749" s="183" t="s">
        <v>301</v>
      </c>
      <c r="J749" s="257"/>
      <c r="K749" s="257"/>
      <c r="L749" s="228"/>
      <c r="M749" s="185"/>
      <c r="N749" s="311"/>
      <c r="O749" s="301"/>
      <c r="P749" s="301"/>
      <c r="Q749" s="301"/>
    </row>
    <row r="750" spans="1:17" s="17" customFormat="1">
      <c r="A750" s="183"/>
      <c r="B750" s="185"/>
      <c r="C750" s="189"/>
      <c r="D750" s="221"/>
      <c r="E750" s="221"/>
      <c r="F750" s="221"/>
      <c r="G750" s="190"/>
      <c r="H750" s="29"/>
      <c r="I750" s="183"/>
      <c r="J750" s="257"/>
      <c r="K750" s="257"/>
      <c r="L750" s="228"/>
      <c r="M750" s="185"/>
      <c r="N750" s="311"/>
      <c r="O750" s="301"/>
      <c r="P750" s="301"/>
      <c r="Q750" s="301"/>
    </row>
    <row r="751" spans="1:17" s="17" customFormat="1" ht="13.5" thickBot="1">
      <c r="A751" s="184"/>
      <c r="B751" s="186"/>
      <c r="C751" s="222"/>
      <c r="D751" s="223"/>
      <c r="E751" s="223"/>
      <c r="F751" s="223"/>
      <c r="G751" s="224"/>
      <c r="H751" s="30"/>
      <c r="I751" s="20">
        <v>0</v>
      </c>
      <c r="J751" s="73">
        <v>25</v>
      </c>
      <c r="K751" s="73">
        <v>50</v>
      </c>
      <c r="L751" s="21">
        <v>75</v>
      </c>
      <c r="M751" s="22">
        <v>100</v>
      </c>
      <c r="N751" s="311"/>
      <c r="O751" s="302"/>
      <c r="P751" s="302"/>
      <c r="Q751" s="302"/>
    </row>
    <row r="752" spans="1:17">
      <c r="A752" s="211"/>
      <c r="B752" s="213"/>
      <c r="C752" s="334" t="s">
        <v>387</v>
      </c>
      <c r="D752" s="335"/>
      <c r="E752" s="335"/>
      <c r="F752" s="335"/>
      <c r="G752" s="335"/>
      <c r="H752" s="335"/>
      <c r="I752" s="356"/>
      <c r="J752" s="263"/>
      <c r="K752" s="263"/>
      <c r="L752" s="263"/>
      <c r="M752" s="263"/>
      <c r="N752" s="256">
        <f t="shared" ref="N752:N760" si="26">IF(O752=0,IF(I752="NA",P752,O752),0)</f>
        <v>0</v>
      </c>
      <c r="O752" s="256">
        <f>(SUM(I752:M753)/100)*P752</f>
        <v>0</v>
      </c>
      <c r="P752" s="256">
        <v>1</v>
      </c>
      <c r="Q752" s="268"/>
    </row>
    <row r="753" spans="1:17">
      <c r="A753" s="200"/>
      <c r="B753" s="203"/>
      <c r="C753" s="261"/>
      <c r="D753" s="262"/>
      <c r="E753" s="262"/>
      <c r="F753" s="262"/>
      <c r="G753" s="262"/>
      <c r="H753" s="262"/>
      <c r="I753" s="239"/>
      <c r="J753" s="241"/>
      <c r="K753" s="241"/>
      <c r="L753" s="241"/>
      <c r="M753" s="241"/>
      <c r="N753" s="238"/>
      <c r="O753" s="238"/>
      <c r="P753" s="238"/>
      <c r="Q753" s="217"/>
    </row>
    <row r="754" spans="1:17" ht="12.75" customHeight="1">
      <c r="A754" s="200"/>
      <c r="B754" s="203"/>
      <c r="C754" s="259" t="s">
        <v>388</v>
      </c>
      <c r="D754" s="260"/>
      <c r="E754" s="260"/>
      <c r="F754" s="260"/>
      <c r="G754" s="260"/>
      <c r="H754" s="260"/>
      <c r="I754" s="239"/>
      <c r="J754" s="241"/>
      <c r="K754" s="241"/>
      <c r="L754" s="241"/>
      <c r="M754" s="241"/>
      <c r="N754" s="238">
        <f t="shared" si="26"/>
        <v>0</v>
      </c>
      <c r="O754" s="238">
        <f>(SUM(I754:M755)/100)*P754</f>
        <v>0</v>
      </c>
      <c r="P754" s="238">
        <v>1.5</v>
      </c>
      <c r="Q754" s="217"/>
    </row>
    <row r="755" spans="1:17">
      <c r="A755" s="200"/>
      <c r="B755" s="203"/>
      <c r="C755" s="261"/>
      <c r="D755" s="262"/>
      <c r="E755" s="262"/>
      <c r="F755" s="262"/>
      <c r="G755" s="262"/>
      <c r="H755" s="262"/>
      <c r="I755" s="239"/>
      <c r="J755" s="241"/>
      <c r="K755" s="241"/>
      <c r="L755" s="241"/>
      <c r="M755" s="241"/>
      <c r="N755" s="238"/>
      <c r="O755" s="238"/>
      <c r="P755" s="238"/>
      <c r="Q755" s="217"/>
    </row>
    <row r="756" spans="1:17">
      <c r="A756" s="200"/>
      <c r="B756" s="203"/>
      <c r="C756" s="333" t="s">
        <v>389</v>
      </c>
      <c r="D756" s="260"/>
      <c r="E756" s="260"/>
      <c r="F756" s="260"/>
      <c r="G756" s="260"/>
      <c r="H756" s="260"/>
      <c r="I756" s="239"/>
      <c r="J756" s="241"/>
      <c r="K756" s="241"/>
      <c r="L756" s="241"/>
      <c r="M756" s="241"/>
      <c r="N756" s="238">
        <f t="shared" si="26"/>
        <v>0</v>
      </c>
      <c r="O756" s="238">
        <f>(SUM(I756:M757)/100)*P756</f>
        <v>0</v>
      </c>
      <c r="P756" s="238">
        <v>1</v>
      </c>
      <c r="Q756" s="217"/>
    </row>
    <row r="757" spans="1:17">
      <c r="A757" s="200"/>
      <c r="B757" s="203"/>
      <c r="C757" s="261"/>
      <c r="D757" s="262"/>
      <c r="E757" s="262"/>
      <c r="F757" s="262"/>
      <c r="G757" s="262"/>
      <c r="H757" s="262"/>
      <c r="I757" s="239"/>
      <c r="J757" s="241"/>
      <c r="K757" s="241"/>
      <c r="L757" s="241"/>
      <c r="M757" s="241"/>
      <c r="N757" s="238"/>
      <c r="O757" s="238"/>
      <c r="P757" s="238"/>
      <c r="Q757" s="217"/>
    </row>
    <row r="758" spans="1:17">
      <c r="A758" s="200"/>
      <c r="B758" s="203"/>
      <c r="C758" s="259" t="s">
        <v>390</v>
      </c>
      <c r="D758" s="260"/>
      <c r="E758" s="260"/>
      <c r="F758" s="260"/>
      <c r="G758" s="260"/>
      <c r="H758" s="260"/>
      <c r="I758" s="239"/>
      <c r="J758" s="241"/>
      <c r="K758" s="241"/>
      <c r="L758" s="241"/>
      <c r="M758" s="241"/>
      <c r="N758" s="238">
        <f t="shared" si="26"/>
        <v>0</v>
      </c>
      <c r="O758" s="238">
        <f>(SUM(I758:M759)/100)*P758</f>
        <v>0</v>
      </c>
      <c r="P758" s="238">
        <v>2</v>
      </c>
      <c r="Q758" s="217"/>
    </row>
    <row r="759" spans="1:17">
      <c r="A759" s="201"/>
      <c r="B759" s="204"/>
      <c r="C759" s="261"/>
      <c r="D759" s="262"/>
      <c r="E759" s="262"/>
      <c r="F759" s="262"/>
      <c r="G759" s="262"/>
      <c r="H759" s="262"/>
      <c r="I759" s="239"/>
      <c r="J759" s="241"/>
      <c r="K759" s="241"/>
      <c r="L759" s="241"/>
      <c r="M759" s="241"/>
      <c r="N759" s="238"/>
      <c r="O759" s="238"/>
      <c r="P759" s="238"/>
      <c r="Q759" s="217"/>
    </row>
    <row r="760" spans="1:17">
      <c r="A760" s="199">
        <v>9.0399999999999991</v>
      </c>
      <c r="B760" s="202">
        <v>2.2400000000000002</v>
      </c>
      <c r="C760" s="754" t="s">
        <v>261</v>
      </c>
      <c r="D760" s="550"/>
      <c r="E760" s="550"/>
      <c r="F760" s="550"/>
      <c r="G760" s="550"/>
      <c r="H760" s="550"/>
      <c r="I760" s="239"/>
      <c r="J760" s="241"/>
      <c r="K760" s="241"/>
      <c r="L760" s="241"/>
      <c r="M760" s="241"/>
      <c r="N760" s="238">
        <f t="shared" si="26"/>
        <v>0</v>
      </c>
      <c r="O760" s="238">
        <f>(SUM(I760:M762)/100)*P760</f>
        <v>0</v>
      </c>
      <c r="P760" s="238">
        <v>12</v>
      </c>
      <c r="Q760" s="348">
        <v>12</v>
      </c>
    </row>
    <row r="761" spans="1:17">
      <c r="A761" s="200"/>
      <c r="B761" s="203"/>
      <c r="C761" s="490"/>
      <c r="D761" s="491"/>
      <c r="E761" s="491"/>
      <c r="F761" s="491"/>
      <c r="G761" s="491"/>
      <c r="H761" s="491"/>
      <c r="I761" s="239"/>
      <c r="J761" s="241"/>
      <c r="K761" s="241"/>
      <c r="L761" s="241"/>
      <c r="M761" s="241"/>
      <c r="N761" s="238"/>
      <c r="O761" s="238"/>
      <c r="P761" s="238"/>
      <c r="Q761" s="348"/>
    </row>
    <row r="762" spans="1:17">
      <c r="A762" s="201"/>
      <c r="B762" s="204"/>
      <c r="C762" s="755"/>
      <c r="D762" s="756"/>
      <c r="E762" s="756"/>
      <c r="F762" s="756"/>
      <c r="G762" s="756"/>
      <c r="H762" s="756"/>
      <c r="I762" s="239"/>
      <c r="J762" s="241"/>
      <c r="K762" s="241"/>
      <c r="L762" s="241"/>
      <c r="M762" s="241"/>
      <c r="N762" s="238"/>
      <c r="O762" s="238"/>
      <c r="P762" s="238"/>
      <c r="Q762" s="348"/>
    </row>
    <row r="763" spans="1:17">
      <c r="A763" s="199">
        <v>9.07</v>
      </c>
      <c r="B763" s="202">
        <v>112</v>
      </c>
      <c r="C763" s="443" t="s">
        <v>216</v>
      </c>
      <c r="D763" s="444"/>
      <c r="E763" s="444"/>
      <c r="F763" s="444"/>
      <c r="G763" s="444"/>
      <c r="H763" s="444"/>
      <c r="I763" s="216"/>
      <c r="J763" s="238"/>
      <c r="K763" s="238"/>
      <c r="L763" s="238"/>
      <c r="M763" s="238"/>
      <c r="N763" s="238"/>
      <c r="O763" s="238"/>
      <c r="P763" s="238"/>
      <c r="Q763" s="348">
        <v>10</v>
      </c>
    </row>
    <row r="764" spans="1:17">
      <c r="A764" s="200"/>
      <c r="B764" s="203"/>
      <c r="C764" s="283"/>
      <c r="D764" s="445"/>
      <c r="E764" s="445"/>
      <c r="F764" s="445"/>
      <c r="G764" s="445"/>
      <c r="H764" s="445"/>
      <c r="I764" s="216"/>
      <c r="J764" s="238"/>
      <c r="K764" s="238"/>
      <c r="L764" s="238"/>
      <c r="M764" s="238"/>
      <c r="N764" s="238"/>
      <c r="O764" s="238"/>
      <c r="P764" s="238"/>
      <c r="Q764" s="348"/>
    </row>
    <row r="765" spans="1:17">
      <c r="A765" s="200"/>
      <c r="B765" s="203"/>
      <c r="C765" s="259" t="s">
        <v>391</v>
      </c>
      <c r="D765" s="260"/>
      <c r="E765" s="260"/>
      <c r="F765" s="260"/>
      <c r="G765" s="260"/>
      <c r="H765" s="260"/>
      <c r="I765" s="239"/>
      <c r="J765" s="241"/>
      <c r="K765" s="241"/>
      <c r="L765" s="241"/>
      <c r="M765" s="241"/>
      <c r="N765" s="238">
        <f t="shared" ref="N765:N793" si="27">IF(O765=0,IF(I765="NA",P765,O765),0)</f>
        <v>0</v>
      </c>
      <c r="O765" s="238">
        <f t="shared" ref="O765:O793" si="28">(SUM(I765:M766)/100)*P765</f>
        <v>0</v>
      </c>
      <c r="P765" s="238">
        <v>0.1</v>
      </c>
      <c r="Q765" s="442"/>
    </row>
    <row r="766" spans="1:17">
      <c r="A766" s="200"/>
      <c r="B766" s="203"/>
      <c r="C766" s="261"/>
      <c r="D766" s="262"/>
      <c r="E766" s="262"/>
      <c r="F766" s="262"/>
      <c r="G766" s="262"/>
      <c r="H766" s="262"/>
      <c r="I766" s="239"/>
      <c r="J766" s="241"/>
      <c r="K766" s="241"/>
      <c r="L766" s="241"/>
      <c r="M766" s="241"/>
      <c r="N766" s="238"/>
      <c r="O766" s="238"/>
      <c r="P766" s="238"/>
      <c r="Q766" s="442"/>
    </row>
    <row r="767" spans="1:17" ht="12.75" customHeight="1">
      <c r="A767" s="199">
        <v>9.07</v>
      </c>
      <c r="B767" s="202" t="s">
        <v>220</v>
      </c>
      <c r="C767" s="193" t="s">
        <v>392</v>
      </c>
      <c r="D767" s="194"/>
      <c r="E767" s="194"/>
      <c r="F767" s="194"/>
      <c r="G767" s="194"/>
      <c r="H767" s="195"/>
      <c r="I767" s="239"/>
      <c r="J767" s="241"/>
      <c r="K767" s="241"/>
      <c r="L767" s="241"/>
      <c r="M767" s="241"/>
      <c r="N767" s="238">
        <f t="shared" si="27"/>
        <v>0</v>
      </c>
      <c r="O767" s="238">
        <f t="shared" si="28"/>
        <v>0</v>
      </c>
      <c r="P767" s="238">
        <v>0.1</v>
      </c>
      <c r="Q767" s="217"/>
    </row>
    <row r="768" spans="1:17">
      <c r="A768" s="200"/>
      <c r="B768" s="203"/>
      <c r="C768" s="193"/>
      <c r="D768" s="194"/>
      <c r="E768" s="194"/>
      <c r="F768" s="194"/>
      <c r="G768" s="194"/>
      <c r="H768" s="195"/>
      <c r="I768" s="239"/>
      <c r="J768" s="241"/>
      <c r="K768" s="241"/>
      <c r="L768" s="241"/>
      <c r="M768" s="241"/>
      <c r="N768" s="238"/>
      <c r="O768" s="238"/>
      <c r="P768" s="238"/>
      <c r="Q768" s="217"/>
    </row>
    <row r="769" spans="1:17">
      <c r="A769" s="200"/>
      <c r="B769" s="203"/>
      <c r="C769" s="440" t="s">
        <v>262</v>
      </c>
      <c r="D769" s="441"/>
      <c r="E769" s="441"/>
      <c r="F769" s="441"/>
      <c r="G769" s="441"/>
      <c r="H769" s="441"/>
      <c r="I769" s="239"/>
      <c r="J769" s="241"/>
      <c r="K769" s="241"/>
      <c r="L769" s="241"/>
      <c r="M769" s="241"/>
      <c r="N769" s="238">
        <f t="shared" si="27"/>
        <v>0</v>
      </c>
      <c r="O769" s="238">
        <f t="shared" si="28"/>
        <v>0</v>
      </c>
      <c r="P769" s="238">
        <v>0.1</v>
      </c>
      <c r="Q769" s="217"/>
    </row>
    <row r="770" spans="1:17">
      <c r="A770" s="200"/>
      <c r="B770" s="203"/>
      <c r="C770" s="261"/>
      <c r="D770" s="262"/>
      <c r="E770" s="262"/>
      <c r="F770" s="262"/>
      <c r="G770" s="262"/>
      <c r="H770" s="262"/>
      <c r="I770" s="239"/>
      <c r="J770" s="241"/>
      <c r="K770" s="241"/>
      <c r="L770" s="241"/>
      <c r="M770" s="241"/>
      <c r="N770" s="238"/>
      <c r="O770" s="238"/>
      <c r="P770" s="238"/>
      <c r="Q770" s="217"/>
    </row>
    <row r="771" spans="1:17">
      <c r="A771" s="200"/>
      <c r="B771" s="203"/>
      <c r="C771" s="259" t="s">
        <v>393</v>
      </c>
      <c r="D771" s="260"/>
      <c r="E771" s="260"/>
      <c r="F771" s="260"/>
      <c r="G771" s="260"/>
      <c r="H771" s="260"/>
      <c r="I771" s="239"/>
      <c r="J771" s="241"/>
      <c r="K771" s="241"/>
      <c r="L771" s="241"/>
      <c r="M771" s="241"/>
      <c r="N771" s="238">
        <f t="shared" si="27"/>
        <v>0</v>
      </c>
      <c r="O771" s="238">
        <f t="shared" si="28"/>
        <v>0</v>
      </c>
      <c r="P771" s="238">
        <v>0.5</v>
      </c>
      <c r="Q771" s="217"/>
    </row>
    <row r="772" spans="1:17">
      <c r="A772" s="200"/>
      <c r="B772" s="203"/>
      <c r="C772" s="261"/>
      <c r="D772" s="262"/>
      <c r="E772" s="262"/>
      <c r="F772" s="262"/>
      <c r="G772" s="262"/>
      <c r="H772" s="262"/>
      <c r="I772" s="239"/>
      <c r="J772" s="241"/>
      <c r="K772" s="241"/>
      <c r="L772" s="241"/>
      <c r="M772" s="241"/>
      <c r="N772" s="238"/>
      <c r="O772" s="238"/>
      <c r="P772" s="238"/>
      <c r="Q772" s="217"/>
    </row>
    <row r="773" spans="1:17" ht="12.75" customHeight="1">
      <c r="A773" s="200"/>
      <c r="B773" s="203"/>
      <c r="C773" s="259" t="s">
        <v>394</v>
      </c>
      <c r="D773" s="260"/>
      <c r="E773" s="260"/>
      <c r="F773" s="260"/>
      <c r="G773" s="260"/>
      <c r="H773" s="260"/>
      <c r="I773" s="239"/>
      <c r="J773" s="241"/>
      <c r="K773" s="241"/>
      <c r="L773" s="241"/>
      <c r="M773" s="241"/>
      <c r="N773" s="238">
        <f t="shared" si="27"/>
        <v>0</v>
      </c>
      <c r="O773" s="238">
        <f t="shared" si="28"/>
        <v>0</v>
      </c>
      <c r="P773" s="238">
        <v>0.1</v>
      </c>
      <c r="Q773" s="217"/>
    </row>
    <row r="774" spans="1:17">
      <c r="A774" s="200"/>
      <c r="B774" s="203"/>
      <c r="C774" s="261"/>
      <c r="D774" s="262"/>
      <c r="E774" s="262"/>
      <c r="F774" s="262"/>
      <c r="G774" s="262"/>
      <c r="H774" s="262"/>
      <c r="I774" s="239"/>
      <c r="J774" s="241"/>
      <c r="K774" s="241"/>
      <c r="L774" s="241"/>
      <c r="M774" s="241"/>
      <c r="N774" s="238"/>
      <c r="O774" s="238"/>
      <c r="P774" s="238"/>
      <c r="Q774" s="217"/>
    </row>
    <row r="775" spans="1:17">
      <c r="A775" s="200"/>
      <c r="B775" s="203"/>
      <c r="C775" s="259" t="s">
        <v>395</v>
      </c>
      <c r="D775" s="260"/>
      <c r="E775" s="260"/>
      <c r="F775" s="260"/>
      <c r="G775" s="260"/>
      <c r="H775" s="260"/>
      <c r="I775" s="239"/>
      <c r="J775" s="241"/>
      <c r="K775" s="241"/>
      <c r="L775" s="241"/>
      <c r="M775" s="241"/>
      <c r="N775" s="238">
        <f t="shared" si="27"/>
        <v>0</v>
      </c>
      <c r="O775" s="238">
        <f t="shared" si="28"/>
        <v>0</v>
      </c>
      <c r="P775" s="238">
        <v>0.5</v>
      </c>
      <c r="Q775" s="217"/>
    </row>
    <row r="776" spans="1:17" ht="12.75" customHeight="1">
      <c r="A776" s="200"/>
      <c r="B776" s="203"/>
      <c r="C776" s="261"/>
      <c r="D776" s="262"/>
      <c r="E776" s="262"/>
      <c r="F776" s="262"/>
      <c r="G776" s="262"/>
      <c r="H776" s="262"/>
      <c r="I776" s="239"/>
      <c r="J776" s="241"/>
      <c r="K776" s="241"/>
      <c r="L776" s="241"/>
      <c r="M776" s="241"/>
      <c r="N776" s="238"/>
      <c r="O776" s="238"/>
      <c r="P776" s="238"/>
      <c r="Q776" s="217"/>
    </row>
    <row r="777" spans="1:17">
      <c r="A777" s="200"/>
      <c r="B777" s="203"/>
      <c r="C777" s="259" t="s">
        <v>263</v>
      </c>
      <c r="D777" s="260"/>
      <c r="E777" s="260"/>
      <c r="F777" s="260"/>
      <c r="G777" s="260"/>
      <c r="H777" s="260"/>
      <c r="I777" s="239"/>
      <c r="J777" s="241"/>
      <c r="K777" s="241"/>
      <c r="L777" s="241"/>
      <c r="M777" s="241"/>
      <c r="N777" s="238">
        <f t="shared" si="27"/>
        <v>0</v>
      </c>
      <c r="O777" s="238">
        <f t="shared" si="28"/>
        <v>0</v>
      </c>
      <c r="P777" s="238">
        <v>0.1</v>
      </c>
      <c r="Q777" s="217"/>
    </row>
    <row r="778" spans="1:17">
      <c r="A778" s="200"/>
      <c r="B778" s="203"/>
      <c r="C778" s="261"/>
      <c r="D778" s="262"/>
      <c r="E778" s="262"/>
      <c r="F778" s="262"/>
      <c r="G778" s="262"/>
      <c r="H778" s="262"/>
      <c r="I778" s="239"/>
      <c r="J778" s="241"/>
      <c r="K778" s="241"/>
      <c r="L778" s="241"/>
      <c r="M778" s="241"/>
      <c r="N778" s="238"/>
      <c r="O778" s="238"/>
      <c r="P778" s="238"/>
      <c r="Q778" s="217"/>
    </row>
    <row r="779" spans="1:17">
      <c r="A779" s="200"/>
      <c r="B779" s="203"/>
      <c r="C779" s="434" t="s">
        <v>379</v>
      </c>
      <c r="D779" s="435"/>
      <c r="E779" s="435"/>
      <c r="F779" s="435"/>
      <c r="G779" s="435"/>
      <c r="H779" s="436"/>
      <c r="I779" s="239"/>
      <c r="J779" s="241"/>
      <c r="K779" s="241"/>
      <c r="L779" s="241"/>
      <c r="M779" s="241"/>
      <c r="N779" s="238">
        <f t="shared" si="27"/>
        <v>0</v>
      </c>
      <c r="O779" s="238">
        <f t="shared" si="28"/>
        <v>0</v>
      </c>
      <c r="P779" s="238">
        <v>0.1</v>
      </c>
      <c r="Q779" s="217"/>
    </row>
    <row r="780" spans="1:17">
      <c r="A780" s="200"/>
      <c r="B780" s="203"/>
      <c r="C780" s="193"/>
      <c r="D780" s="194"/>
      <c r="E780" s="194"/>
      <c r="F780" s="194"/>
      <c r="G780" s="194"/>
      <c r="H780" s="195"/>
      <c r="I780" s="239"/>
      <c r="J780" s="241"/>
      <c r="K780" s="241"/>
      <c r="L780" s="241"/>
      <c r="M780" s="241"/>
      <c r="N780" s="238"/>
      <c r="O780" s="238"/>
      <c r="P780" s="238"/>
      <c r="Q780" s="217"/>
    </row>
    <row r="781" spans="1:17">
      <c r="A781" s="200"/>
      <c r="B781" s="203"/>
      <c r="C781" s="193" t="s">
        <v>396</v>
      </c>
      <c r="D781" s="194"/>
      <c r="E781" s="194"/>
      <c r="F781" s="194"/>
      <c r="G781" s="194"/>
      <c r="H781" s="195"/>
      <c r="I781" s="239"/>
      <c r="J781" s="241"/>
      <c r="K781" s="241"/>
      <c r="L781" s="241"/>
      <c r="M781" s="241"/>
      <c r="N781" s="238">
        <f t="shared" si="27"/>
        <v>0</v>
      </c>
      <c r="O781" s="238">
        <f t="shared" si="28"/>
        <v>0</v>
      </c>
      <c r="P781" s="238">
        <v>0.5</v>
      </c>
      <c r="Q781" s="217"/>
    </row>
    <row r="782" spans="1:17">
      <c r="A782" s="200"/>
      <c r="B782" s="203"/>
      <c r="C782" s="193"/>
      <c r="D782" s="194"/>
      <c r="E782" s="194"/>
      <c r="F782" s="194"/>
      <c r="G782" s="194"/>
      <c r="H782" s="195"/>
      <c r="I782" s="239"/>
      <c r="J782" s="241"/>
      <c r="K782" s="241"/>
      <c r="L782" s="241"/>
      <c r="M782" s="241"/>
      <c r="N782" s="238"/>
      <c r="O782" s="238"/>
      <c r="P782" s="238"/>
      <c r="Q782" s="217"/>
    </row>
    <row r="783" spans="1:17">
      <c r="A783" s="200"/>
      <c r="B783" s="203"/>
      <c r="C783" s="193" t="s">
        <v>397</v>
      </c>
      <c r="D783" s="194"/>
      <c r="E783" s="194"/>
      <c r="F783" s="194"/>
      <c r="G783" s="194"/>
      <c r="H783" s="195"/>
      <c r="I783" s="239"/>
      <c r="J783" s="241"/>
      <c r="K783" s="241"/>
      <c r="L783" s="241"/>
      <c r="M783" s="241"/>
      <c r="N783" s="238">
        <f t="shared" si="27"/>
        <v>0</v>
      </c>
      <c r="O783" s="238">
        <f t="shared" si="28"/>
        <v>0</v>
      </c>
      <c r="P783" s="238">
        <v>0.1</v>
      </c>
      <c r="Q783" s="217"/>
    </row>
    <row r="784" spans="1:17">
      <c r="A784" s="200"/>
      <c r="B784" s="203"/>
      <c r="C784" s="193"/>
      <c r="D784" s="194"/>
      <c r="E784" s="194"/>
      <c r="F784" s="194"/>
      <c r="G784" s="194"/>
      <c r="H784" s="195"/>
      <c r="I784" s="239"/>
      <c r="J784" s="241"/>
      <c r="K784" s="241"/>
      <c r="L784" s="241"/>
      <c r="M784" s="241"/>
      <c r="N784" s="238"/>
      <c r="O784" s="238"/>
      <c r="P784" s="238"/>
      <c r="Q784" s="217"/>
    </row>
    <row r="785" spans="1:17">
      <c r="A785" s="200"/>
      <c r="B785" s="203"/>
      <c r="C785" s="193" t="s">
        <v>398</v>
      </c>
      <c r="D785" s="194"/>
      <c r="E785" s="194"/>
      <c r="F785" s="194"/>
      <c r="G785" s="194"/>
      <c r="H785" s="195"/>
      <c r="I785" s="239"/>
      <c r="J785" s="241"/>
      <c r="K785" s="241"/>
      <c r="L785" s="241"/>
      <c r="M785" s="241"/>
      <c r="N785" s="238">
        <f t="shared" si="27"/>
        <v>0</v>
      </c>
      <c r="O785" s="238">
        <f t="shared" si="28"/>
        <v>0</v>
      </c>
      <c r="P785" s="238">
        <v>0.5</v>
      </c>
      <c r="Q785" s="217"/>
    </row>
    <row r="786" spans="1:17">
      <c r="A786" s="200"/>
      <c r="B786" s="203"/>
      <c r="C786" s="193"/>
      <c r="D786" s="194"/>
      <c r="E786" s="194"/>
      <c r="F786" s="194"/>
      <c r="G786" s="194"/>
      <c r="H786" s="195"/>
      <c r="I786" s="239"/>
      <c r="J786" s="241"/>
      <c r="K786" s="241"/>
      <c r="L786" s="241"/>
      <c r="M786" s="241"/>
      <c r="N786" s="238"/>
      <c r="O786" s="238"/>
      <c r="P786" s="238"/>
      <c r="Q786" s="217"/>
    </row>
    <row r="787" spans="1:17">
      <c r="A787" s="200"/>
      <c r="B787" s="203"/>
      <c r="C787" s="193" t="s">
        <v>399</v>
      </c>
      <c r="D787" s="194"/>
      <c r="E787" s="194"/>
      <c r="F787" s="194"/>
      <c r="G787" s="194"/>
      <c r="H787" s="195"/>
      <c r="I787" s="239"/>
      <c r="J787" s="241"/>
      <c r="K787" s="241"/>
      <c r="L787" s="241"/>
      <c r="M787" s="241"/>
      <c r="N787" s="238">
        <f t="shared" si="27"/>
        <v>0</v>
      </c>
      <c r="O787" s="238">
        <f t="shared" si="28"/>
        <v>0</v>
      </c>
      <c r="P787" s="238">
        <v>0.5</v>
      </c>
      <c r="Q787" s="217"/>
    </row>
    <row r="788" spans="1:17">
      <c r="A788" s="200"/>
      <c r="B788" s="203"/>
      <c r="C788" s="193"/>
      <c r="D788" s="194"/>
      <c r="E788" s="194"/>
      <c r="F788" s="194"/>
      <c r="G788" s="194"/>
      <c r="H788" s="195"/>
      <c r="I788" s="239"/>
      <c r="J788" s="241"/>
      <c r="K788" s="241"/>
      <c r="L788" s="241"/>
      <c r="M788" s="241"/>
      <c r="N788" s="238"/>
      <c r="O788" s="238"/>
      <c r="P788" s="238"/>
      <c r="Q788" s="217"/>
    </row>
    <row r="789" spans="1:17">
      <c r="A789" s="200"/>
      <c r="B789" s="203"/>
      <c r="C789" s="193" t="s">
        <v>400</v>
      </c>
      <c r="D789" s="194"/>
      <c r="E789" s="194"/>
      <c r="F789" s="194"/>
      <c r="G789" s="194"/>
      <c r="H789" s="195"/>
      <c r="I789" s="239"/>
      <c r="J789" s="241"/>
      <c r="K789" s="241"/>
      <c r="L789" s="241"/>
      <c r="M789" s="241"/>
      <c r="N789" s="238">
        <f t="shared" si="27"/>
        <v>0</v>
      </c>
      <c r="O789" s="238">
        <f t="shared" si="28"/>
        <v>0</v>
      </c>
      <c r="P789" s="238">
        <v>0.5</v>
      </c>
      <c r="Q789" s="217"/>
    </row>
    <row r="790" spans="1:17">
      <c r="A790" s="200"/>
      <c r="B790" s="203"/>
      <c r="C790" s="193"/>
      <c r="D790" s="194"/>
      <c r="E790" s="194"/>
      <c r="F790" s="194"/>
      <c r="G790" s="194"/>
      <c r="H790" s="195"/>
      <c r="I790" s="239"/>
      <c r="J790" s="241"/>
      <c r="K790" s="241"/>
      <c r="L790" s="241"/>
      <c r="M790" s="241"/>
      <c r="N790" s="238"/>
      <c r="O790" s="238"/>
      <c r="P790" s="238"/>
      <c r="Q790" s="217"/>
    </row>
    <row r="791" spans="1:17">
      <c r="A791" s="200"/>
      <c r="B791" s="203"/>
      <c r="C791" s="193" t="s">
        <v>401</v>
      </c>
      <c r="D791" s="194"/>
      <c r="E791" s="194"/>
      <c r="F791" s="194"/>
      <c r="G791" s="194"/>
      <c r="H791" s="195"/>
      <c r="I791" s="239"/>
      <c r="J791" s="241"/>
      <c r="K791" s="241"/>
      <c r="L791" s="241"/>
      <c r="M791" s="241"/>
      <c r="N791" s="238">
        <f t="shared" si="27"/>
        <v>0</v>
      </c>
      <c r="O791" s="238">
        <f t="shared" si="28"/>
        <v>0</v>
      </c>
      <c r="P791" s="238">
        <v>0.5</v>
      </c>
      <c r="Q791" s="217"/>
    </row>
    <row r="792" spans="1:17">
      <c r="A792" s="200"/>
      <c r="B792" s="203"/>
      <c r="C792" s="193"/>
      <c r="D792" s="194"/>
      <c r="E792" s="194"/>
      <c r="F792" s="194"/>
      <c r="G792" s="194"/>
      <c r="H792" s="195"/>
      <c r="I792" s="239"/>
      <c r="J792" s="241"/>
      <c r="K792" s="241"/>
      <c r="L792" s="241"/>
      <c r="M792" s="241"/>
      <c r="N792" s="238"/>
      <c r="O792" s="238"/>
      <c r="P792" s="238"/>
      <c r="Q792" s="217"/>
    </row>
    <row r="793" spans="1:17">
      <c r="A793" s="200"/>
      <c r="B793" s="203"/>
      <c r="C793" s="193" t="s">
        <v>402</v>
      </c>
      <c r="D793" s="194"/>
      <c r="E793" s="194"/>
      <c r="F793" s="194"/>
      <c r="G793" s="194"/>
      <c r="H793" s="195"/>
      <c r="I793" s="239"/>
      <c r="J793" s="241"/>
      <c r="K793" s="241"/>
      <c r="L793" s="241"/>
      <c r="M793" s="241"/>
      <c r="N793" s="238">
        <f t="shared" si="27"/>
        <v>0</v>
      </c>
      <c r="O793" s="238">
        <f t="shared" si="28"/>
        <v>0</v>
      </c>
      <c r="P793" s="238">
        <v>0.5</v>
      </c>
      <c r="Q793" s="217"/>
    </row>
    <row r="794" spans="1:17" ht="13.5" thickBot="1">
      <c r="A794" s="212"/>
      <c r="B794" s="214"/>
      <c r="C794" s="196"/>
      <c r="D794" s="197"/>
      <c r="E794" s="197"/>
      <c r="F794" s="197"/>
      <c r="G794" s="197"/>
      <c r="H794" s="198"/>
      <c r="I794" s="309"/>
      <c r="J794" s="249"/>
      <c r="K794" s="249"/>
      <c r="L794" s="249"/>
      <c r="M794" s="249"/>
      <c r="N794" s="258"/>
      <c r="O794" s="258"/>
      <c r="P794" s="258"/>
      <c r="Q794" s="339"/>
    </row>
    <row r="795" spans="1:17">
      <c r="A795" s="4"/>
      <c r="B795" s="4"/>
      <c r="C795" s="12"/>
      <c r="D795" s="12"/>
      <c r="E795" s="12"/>
      <c r="F795" s="12"/>
      <c r="G795" s="12"/>
      <c r="H795" s="12"/>
      <c r="I795" s="4"/>
      <c r="J795" s="4"/>
      <c r="K795" s="4"/>
      <c r="L795" s="4"/>
      <c r="M795" s="4"/>
      <c r="N795" s="4"/>
      <c r="O795" s="4"/>
      <c r="P795" s="4"/>
      <c r="Q795" s="4"/>
    </row>
    <row r="796" spans="1:17">
      <c r="A796" s="4"/>
      <c r="B796" s="4"/>
      <c r="C796" s="12"/>
      <c r="D796" s="12"/>
      <c r="E796" s="12"/>
      <c r="F796" s="12"/>
      <c r="G796" s="12"/>
      <c r="H796" s="12"/>
      <c r="I796" s="4"/>
      <c r="J796" s="4"/>
      <c r="K796" s="4"/>
      <c r="L796" s="4"/>
      <c r="M796" s="4"/>
      <c r="N796" s="4"/>
      <c r="O796" s="4"/>
      <c r="P796" s="4"/>
      <c r="Q796" s="4"/>
    </row>
    <row r="797" spans="1:17">
      <c r="A797" s="4"/>
      <c r="B797" s="4"/>
      <c r="C797" s="12"/>
      <c r="D797" s="12"/>
      <c r="E797" s="12"/>
      <c r="F797" s="12"/>
      <c r="G797" s="12"/>
      <c r="H797" s="12"/>
      <c r="I797" s="4"/>
      <c r="J797" s="4"/>
      <c r="K797" s="4"/>
      <c r="L797" s="4"/>
      <c r="M797" s="4"/>
      <c r="N797" s="4"/>
      <c r="O797" s="4"/>
      <c r="P797" s="4"/>
      <c r="Q797" s="4"/>
    </row>
    <row r="798" spans="1:17">
      <c r="A798" s="4"/>
      <c r="B798" s="4"/>
      <c r="C798" s="12"/>
      <c r="D798" s="12"/>
      <c r="E798" s="12"/>
      <c r="F798" s="12"/>
      <c r="G798" s="12"/>
      <c r="H798" s="12"/>
      <c r="I798" s="4"/>
      <c r="J798" s="4"/>
      <c r="K798" s="4"/>
      <c r="L798" s="4"/>
      <c r="M798" s="4"/>
      <c r="N798" s="4"/>
      <c r="O798" s="4"/>
      <c r="P798" s="4"/>
      <c r="Q798" s="4"/>
    </row>
    <row r="799" spans="1:17">
      <c r="A799" s="4"/>
      <c r="B799" s="4"/>
      <c r="C799" s="12"/>
      <c r="D799" s="12"/>
      <c r="E799" s="12"/>
      <c r="F799" s="12"/>
      <c r="G799" s="12"/>
      <c r="H799" s="12"/>
      <c r="I799" s="4"/>
      <c r="J799" s="4"/>
      <c r="K799" s="4"/>
      <c r="L799" s="4"/>
      <c r="M799" s="4"/>
      <c r="N799" s="4"/>
      <c r="O799" s="4"/>
      <c r="P799" s="4"/>
      <c r="Q799" s="4"/>
    </row>
    <row r="800" spans="1:17">
      <c r="A800" s="4"/>
      <c r="B800" s="4"/>
      <c r="C800" s="12"/>
      <c r="D800" s="12"/>
      <c r="E800" s="12"/>
      <c r="F800" s="12"/>
      <c r="G800" s="12"/>
      <c r="H800" s="12"/>
      <c r="I800" s="4"/>
      <c r="J800" s="4"/>
      <c r="K800" s="4"/>
      <c r="L800" s="4"/>
      <c r="M800" s="4"/>
      <c r="N800" s="4"/>
      <c r="O800" s="4"/>
      <c r="P800" s="4"/>
      <c r="Q800" s="4"/>
    </row>
    <row r="801" spans="1:17">
      <c r="A801" s="4"/>
      <c r="B801" s="4"/>
      <c r="C801" s="12"/>
      <c r="D801" s="12"/>
      <c r="E801" s="12"/>
      <c r="F801" s="12"/>
      <c r="G801" s="12"/>
      <c r="H801" s="12"/>
      <c r="I801" s="4"/>
      <c r="J801" s="4"/>
      <c r="K801" s="4"/>
      <c r="L801" s="4"/>
      <c r="M801" s="4"/>
      <c r="N801" s="4"/>
      <c r="O801" s="4"/>
      <c r="P801" s="4"/>
      <c r="Q801" s="4"/>
    </row>
    <row r="802" spans="1:17">
      <c r="A802" s="4"/>
      <c r="B802" s="4"/>
      <c r="C802" s="12"/>
      <c r="D802" s="12"/>
      <c r="E802" s="12"/>
      <c r="F802" s="12"/>
      <c r="G802" s="12"/>
      <c r="H802" s="12"/>
      <c r="I802" s="4"/>
      <c r="J802" s="4"/>
      <c r="K802" s="4"/>
      <c r="L802" s="4"/>
      <c r="M802" s="4"/>
      <c r="N802" s="4"/>
      <c r="O802" s="4"/>
      <c r="P802" s="4"/>
      <c r="Q802" s="4"/>
    </row>
    <row r="803" spans="1:17">
      <c r="A803" s="4"/>
      <c r="B803" s="4"/>
      <c r="C803" s="12"/>
      <c r="D803" s="12"/>
      <c r="E803" s="12"/>
      <c r="F803" s="12"/>
      <c r="G803" s="12"/>
      <c r="H803" s="12"/>
      <c r="I803" s="4"/>
      <c r="J803" s="4"/>
      <c r="K803" s="4"/>
      <c r="L803" s="4"/>
      <c r="M803" s="4"/>
      <c r="N803" s="4"/>
      <c r="O803" s="4"/>
      <c r="P803" s="4"/>
      <c r="Q803" s="4"/>
    </row>
    <row r="804" spans="1:17">
      <c r="A804" s="4"/>
      <c r="B804" s="4"/>
      <c r="C804" s="12"/>
      <c r="D804" s="12"/>
      <c r="E804" s="12"/>
      <c r="F804" s="12"/>
      <c r="G804" s="12"/>
      <c r="H804" s="12"/>
      <c r="I804" s="4"/>
      <c r="J804" s="4"/>
      <c r="K804" s="4"/>
      <c r="L804" s="4"/>
      <c r="M804" s="4"/>
      <c r="N804" s="4"/>
      <c r="O804" s="4"/>
      <c r="P804" s="4"/>
      <c r="Q804" s="4"/>
    </row>
    <row r="805" spans="1:17">
      <c r="A805" s="4"/>
      <c r="B805" s="4"/>
      <c r="C805" s="12"/>
      <c r="D805" s="12"/>
      <c r="E805" s="12"/>
      <c r="F805" s="12"/>
      <c r="G805" s="12"/>
      <c r="H805" s="12"/>
      <c r="I805" s="4"/>
      <c r="J805" s="4"/>
      <c r="K805" s="4"/>
      <c r="L805" s="4"/>
      <c r="M805" s="4"/>
      <c r="N805" s="4"/>
      <c r="O805" s="4"/>
      <c r="P805" s="4"/>
      <c r="Q805" s="4"/>
    </row>
    <row r="806" spans="1:17" s="17" customFormat="1" ht="13.5" thickBot="1">
      <c r="A806" s="4"/>
      <c r="B806" s="4"/>
      <c r="C806" s="12"/>
      <c r="D806" s="12"/>
      <c r="E806" s="12"/>
      <c r="F806" s="12"/>
      <c r="G806" s="12"/>
      <c r="H806" s="12"/>
      <c r="I806" s="4"/>
      <c r="J806" s="4"/>
      <c r="K806" s="4"/>
      <c r="L806" s="4"/>
      <c r="M806" s="4"/>
      <c r="N806" s="4"/>
      <c r="O806" s="4"/>
      <c r="P806" s="4"/>
      <c r="Q806" s="4"/>
    </row>
    <row r="807" spans="1:17" s="17" customFormat="1">
      <c r="A807" s="187" t="s">
        <v>209</v>
      </c>
      <c r="B807" s="188"/>
      <c r="C807" s="225" t="s">
        <v>104</v>
      </c>
      <c r="D807" s="226"/>
      <c r="E807" s="226"/>
      <c r="F807" s="226"/>
      <c r="G807" s="227"/>
      <c r="H807" s="28"/>
      <c r="I807" s="225" t="s">
        <v>214</v>
      </c>
      <c r="J807" s="264"/>
      <c r="K807" s="264"/>
      <c r="L807" s="226"/>
      <c r="M807" s="227"/>
      <c r="N807" s="310" t="s">
        <v>321</v>
      </c>
      <c r="O807" s="300" t="s">
        <v>222</v>
      </c>
      <c r="P807" s="300" t="s">
        <v>478</v>
      </c>
      <c r="Q807" s="300" t="s">
        <v>223</v>
      </c>
    </row>
    <row r="808" spans="1:17" s="17" customFormat="1">
      <c r="A808" s="189"/>
      <c r="B808" s="190"/>
      <c r="C808" s="183"/>
      <c r="D808" s="228"/>
      <c r="E808" s="228"/>
      <c r="F808" s="228"/>
      <c r="G808" s="185"/>
      <c r="H808" s="29"/>
      <c r="I808" s="183"/>
      <c r="J808" s="257"/>
      <c r="K808" s="257"/>
      <c r="L808" s="228"/>
      <c r="M808" s="185"/>
      <c r="N808" s="311"/>
      <c r="O808" s="301"/>
      <c r="P808" s="301"/>
      <c r="Q808" s="301"/>
    </row>
    <row r="809" spans="1:17" s="17" customFormat="1">
      <c r="A809" s="191"/>
      <c r="B809" s="192"/>
      <c r="C809" s="183"/>
      <c r="D809" s="228"/>
      <c r="E809" s="228"/>
      <c r="F809" s="228"/>
      <c r="G809" s="185"/>
      <c r="H809" s="29"/>
      <c r="I809" s="183"/>
      <c r="J809" s="257"/>
      <c r="K809" s="257"/>
      <c r="L809" s="228"/>
      <c r="M809" s="185"/>
      <c r="N809" s="311"/>
      <c r="O809" s="301"/>
      <c r="P809" s="301"/>
      <c r="Q809" s="301"/>
    </row>
    <row r="810" spans="1:17" s="17" customFormat="1">
      <c r="A810" s="183" t="s">
        <v>210</v>
      </c>
      <c r="B810" s="185" t="s">
        <v>211</v>
      </c>
      <c r="C810" s="218" t="s">
        <v>256</v>
      </c>
      <c r="D810" s="219"/>
      <c r="E810" s="219"/>
      <c r="F810" s="219"/>
      <c r="G810" s="220"/>
      <c r="H810" s="29"/>
      <c r="I810" s="183" t="s">
        <v>301</v>
      </c>
      <c r="J810" s="257"/>
      <c r="K810" s="257"/>
      <c r="L810" s="228"/>
      <c r="M810" s="185"/>
      <c r="N810" s="311"/>
      <c r="O810" s="301"/>
      <c r="P810" s="301"/>
      <c r="Q810" s="301"/>
    </row>
    <row r="811" spans="1:17" s="17" customFormat="1">
      <c r="A811" s="183"/>
      <c r="B811" s="185"/>
      <c r="C811" s="189"/>
      <c r="D811" s="221"/>
      <c r="E811" s="221"/>
      <c r="F811" s="221"/>
      <c r="G811" s="190"/>
      <c r="H811" s="29"/>
      <c r="I811" s="183"/>
      <c r="J811" s="257"/>
      <c r="K811" s="257"/>
      <c r="L811" s="228"/>
      <c r="M811" s="185"/>
      <c r="N811" s="311"/>
      <c r="O811" s="301"/>
      <c r="P811" s="301"/>
      <c r="Q811" s="301"/>
    </row>
    <row r="812" spans="1:17" s="17" customFormat="1" ht="13.5" thickBot="1">
      <c r="A812" s="184"/>
      <c r="B812" s="186"/>
      <c r="C812" s="222"/>
      <c r="D812" s="223"/>
      <c r="E812" s="223"/>
      <c r="F812" s="223"/>
      <c r="G812" s="224"/>
      <c r="H812" s="30"/>
      <c r="I812" s="20">
        <v>0</v>
      </c>
      <c r="J812" s="73">
        <v>25</v>
      </c>
      <c r="K812" s="73">
        <v>50</v>
      </c>
      <c r="L812" s="21">
        <v>75</v>
      </c>
      <c r="M812" s="22">
        <v>100</v>
      </c>
      <c r="N812" s="311"/>
      <c r="O812" s="302"/>
      <c r="P812" s="302"/>
      <c r="Q812" s="302"/>
    </row>
    <row r="813" spans="1:17">
      <c r="A813" s="211"/>
      <c r="B813" s="213"/>
      <c r="C813" s="437" t="s">
        <v>403</v>
      </c>
      <c r="D813" s="438"/>
      <c r="E813" s="438"/>
      <c r="F813" s="438"/>
      <c r="G813" s="438"/>
      <c r="H813" s="439"/>
      <c r="I813" s="356"/>
      <c r="J813" s="263"/>
      <c r="K813" s="263"/>
      <c r="L813" s="263"/>
      <c r="M813" s="263"/>
      <c r="N813" s="256">
        <f t="shared" ref="N813:N829" si="29">IF(O813=0,IF(I813="NA",P813,O813),0)</f>
        <v>0</v>
      </c>
      <c r="O813" s="256">
        <f>(SUM(I813:M814)/100)*P813</f>
        <v>0</v>
      </c>
      <c r="P813" s="256">
        <v>0.5</v>
      </c>
      <c r="Q813" s="268"/>
    </row>
    <row r="814" spans="1:17">
      <c r="A814" s="200"/>
      <c r="B814" s="203"/>
      <c r="C814" s="193"/>
      <c r="D814" s="194"/>
      <c r="E814" s="194"/>
      <c r="F814" s="194"/>
      <c r="G814" s="194"/>
      <c r="H814" s="195"/>
      <c r="I814" s="239"/>
      <c r="J814" s="241"/>
      <c r="K814" s="241"/>
      <c r="L814" s="241"/>
      <c r="M814" s="241"/>
      <c r="N814" s="238"/>
      <c r="O814" s="238"/>
      <c r="P814" s="238"/>
      <c r="Q814" s="217"/>
    </row>
    <row r="815" spans="1:17">
      <c r="A815" s="200"/>
      <c r="B815" s="203"/>
      <c r="C815" s="193" t="s">
        <v>404</v>
      </c>
      <c r="D815" s="194"/>
      <c r="E815" s="194"/>
      <c r="F815" s="194"/>
      <c r="G815" s="194"/>
      <c r="H815" s="195"/>
      <c r="I815" s="239"/>
      <c r="J815" s="241"/>
      <c r="K815" s="241"/>
      <c r="L815" s="241"/>
      <c r="M815" s="241"/>
      <c r="N815" s="238">
        <f t="shared" si="29"/>
        <v>0</v>
      </c>
      <c r="O815" s="238">
        <f>(SUM(I815:M816)/100)*P815</f>
        <v>0</v>
      </c>
      <c r="P815" s="238">
        <v>2</v>
      </c>
      <c r="Q815" s="217"/>
    </row>
    <row r="816" spans="1:17">
      <c r="A816" s="200"/>
      <c r="B816" s="203"/>
      <c r="C816" s="193"/>
      <c r="D816" s="194"/>
      <c r="E816" s="194"/>
      <c r="F816" s="194"/>
      <c r="G816" s="194"/>
      <c r="H816" s="195"/>
      <c r="I816" s="239"/>
      <c r="J816" s="241"/>
      <c r="K816" s="241"/>
      <c r="L816" s="241"/>
      <c r="M816" s="241"/>
      <c r="N816" s="238"/>
      <c r="O816" s="238"/>
      <c r="P816" s="238"/>
      <c r="Q816" s="217"/>
    </row>
    <row r="817" spans="1:17">
      <c r="A817" s="200"/>
      <c r="B817" s="203"/>
      <c r="C817" s="193" t="s">
        <v>405</v>
      </c>
      <c r="D817" s="194"/>
      <c r="E817" s="194"/>
      <c r="F817" s="194"/>
      <c r="G817" s="194"/>
      <c r="H817" s="195"/>
      <c r="I817" s="239"/>
      <c r="J817" s="241"/>
      <c r="K817" s="241"/>
      <c r="L817" s="241"/>
      <c r="M817" s="241"/>
      <c r="N817" s="238">
        <f t="shared" si="29"/>
        <v>0</v>
      </c>
      <c r="O817" s="238">
        <f>(SUM(I817:M818)/100)*P817</f>
        <v>0</v>
      </c>
      <c r="P817" s="238">
        <v>0.5</v>
      </c>
      <c r="Q817" s="217"/>
    </row>
    <row r="818" spans="1:17">
      <c r="A818" s="200"/>
      <c r="B818" s="203"/>
      <c r="C818" s="193"/>
      <c r="D818" s="194"/>
      <c r="E818" s="194"/>
      <c r="F818" s="194"/>
      <c r="G818" s="194"/>
      <c r="H818" s="195"/>
      <c r="I818" s="239"/>
      <c r="J818" s="241"/>
      <c r="K818" s="241"/>
      <c r="L818" s="241"/>
      <c r="M818" s="241"/>
      <c r="N818" s="238"/>
      <c r="O818" s="238"/>
      <c r="P818" s="238"/>
      <c r="Q818" s="217"/>
    </row>
    <row r="819" spans="1:17">
      <c r="A819" s="200"/>
      <c r="B819" s="203"/>
      <c r="C819" s="193" t="s">
        <v>406</v>
      </c>
      <c r="D819" s="194"/>
      <c r="E819" s="194"/>
      <c r="F819" s="194"/>
      <c r="G819" s="194"/>
      <c r="H819" s="195"/>
      <c r="I819" s="239"/>
      <c r="J819" s="241"/>
      <c r="K819" s="241"/>
      <c r="L819" s="241"/>
      <c r="M819" s="241"/>
      <c r="N819" s="238">
        <f t="shared" si="29"/>
        <v>0</v>
      </c>
      <c r="O819" s="238">
        <f>(SUM(I819:M820)/100)*P819</f>
        <v>0</v>
      </c>
      <c r="P819" s="238">
        <v>0.5</v>
      </c>
      <c r="Q819" s="217"/>
    </row>
    <row r="820" spans="1:17">
      <c r="A820" s="200"/>
      <c r="B820" s="203"/>
      <c r="C820" s="193"/>
      <c r="D820" s="194"/>
      <c r="E820" s="194"/>
      <c r="F820" s="194"/>
      <c r="G820" s="194"/>
      <c r="H820" s="195"/>
      <c r="I820" s="239"/>
      <c r="J820" s="241"/>
      <c r="K820" s="241"/>
      <c r="L820" s="241"/>
      <c r="M820" s="241"/>
      <c r="N820" s="238"/>
      <c r="O820" s="238"/>
      <c r="P820" s="238"/>
      <c r="Q820" s="217"/>
    </row>
    <row r="821" spans="1:17">
      <c r="A821" s="200"/>
      <c r="B821" s="203"/>
      <c r="C821" s="193" t="s">
        <v>264</v>
      </c>
      <c r="D821" s="194"/>
      <c r="E821" s="194"/>
      <c r="F821" s="194"/>
      <c r="G821" s="194"/>
      <c r="H821" s="195"/>
      <c r="I821" s="239"/>
      <c r="J821" s="241"/>
      <c r="K821" s="241"/>
      <c r="L821" s="241"/>
      <c r="M821" s="241"/>
      <c r="N821" s="238">
        <f t="shared" si="29"/>
        <v>0</v>
      </c>
      <c r="O821" s="238">
        <f>(SUM(I821:M822)/100)*P821</f>
        <v>0</v>
      </c>
      <c r="P821" s="238">
        <v>0.7</v>
      </c>
      <c r="Q821" s="217"/>
    </row>
    <row r="822" spans="1:17">
      <c r="A822" s="200"/>
      <c r="B822" s="203"/>
      <c r="C822" s="193"/>
      <c r="D822" s="194"/>
      <c r="E822" s="194"/>
      <c r="F822" s="194"/>
      <c r="G822" s="194"/>
      <c r="H822" s="195"/>
      <c r="I822" s="239"/>
      <c r="J822" s="241"/>
      <c r="K822" s="241"/>
      <c r="L822" s="241"/>
      <c r="M822" s="241"/>
      <c r="N822" s="238"/>
      <c r="O822" s="238"/>
      <c r="P822" s="238"/>
      <c r="Q822" s="217"/>
    </row>
    <row r="823" spans="1:17">
      <c r="A823" s="200"/>
      <c r="B823" s="203"/>
      <c r="C823" s="240" t="s">
        <v>407</v>
      </c>
      <c r="D823" s="232"/>
      <c r="E823" s="232"/>
      <c r="F823" s="232"/>
      <c r="G823" s="232"/>
      <c r="H823" s="233"/>
      <c r="I823" s="239"/>
      <c r="J823" s="241"/>
      <c r="K823" s="241"/>
      <c r="L823" s="241"/>
      <c r="M823" s="241"/>
      <c r="N823" s="238">
        <f t="shared" si="29"/>
        <v>0</v>
      </c>
      <c r="O823" s="238">
        <f>(SUM(I823:M824)/100)*P823</f>
        <v>0</v>
      </c>
      <c r="P823" s="238">
        <v>0.5</v>
      </c>
      <c r="Q823" s="217"/>
    </row>
    <row r="824" spans="1:17">
      <c r="A824" s="200"/>
      <c r="B824" s="203"/>
      <c r="C824" s="240"/>
      <c r="D824" s="232"/>
      <c r="E824" s="232"/>
      <c r="F824" s="232"/>
      <c r="G824" s="232"/>
      <c r="H824" s="233"/>
      <c r="I824" s="239"/>
      <c r="J824" s="241"/>
      <c r="K824" s="241"/>
      <c r="L824" s="241"/>
      <c r="M824" s="241"/>
      <c r="N824" s="238"/>
      <c r="O824" s="238"/>
      <c r="P824" s="238"/>
      <c r="Q824" s="217"/>
    </row>
    <row r="825" spans="1:17">
      <c r="A825" s="200"/>
      <c r="B825" s="203"/>
      <c r="C825" s="193" t="s">
        <v>217</v>
      </c>
      <c r="D825" s="194"/>
      <c r="E825" s="194"/>
      <c r="F825" s="194"/>
      <c r="G825" s="194"/>
      <c r="H825" s="195"/>
      <c r="I825" s="239"/>
      <c r="J825" s="241"/>
      <c r="K825" s="241"/>
      <c r="L825" s="241"/>
      <c r="M825" s="241"/>
      <c r="N825" s="238">
        <f t="shared" si="29"/>
        <v>0</v>
      </c>
      <c r="O825" s="238">
        <f>(SUM(I825:M826)/100)*P825</f>
        <v>0</v>
      </c>
      <c r="P825" s="238">
        <v>0.1</v>
      </c>
      <c r="Q825" s="217"/>
    </row>
    <row r="826" spans="1:17">
      <c r="A826" s="200"/>
      <c r="B826" s="203"/>
      <c r="C826" s="193"/>
      <c r="D826" s="194"/>
      <c r="E826" s="194"/>
      <c r="F826" s="194"/>
      <c r="G826" s="194"/>
      <c r="H826" s="195"/>
      <c r="I826" s="239"/>
      <c r="J826" s="241"/>
      <c r="K826" s="241"/>
      <c r="L826" s="241"/>
      <c r="M826" s="241"/>
      <c r="N826" s="238"/>
      <c r="O826" s="238"/>
      <c r="P826" s="238"/>
      <c r="Q826" s="217"/>
    </row>
    <row r="827" spans="1:17">
      <c r="A827" s="200"/>
      <c r="B827" s="203"/>
      <c r="C827" s="193" t="s">
        <v>408</v>
      </c>
      <c r="D827" s="194"/>
      <c r="E827" s="194"/>
      <c r="F827" s="194"/>
      <c r="G827" s="194"/>
      <c r="H827" s="195"/>
      <c r="I827" s="239"/>
      <c r="J827" s="241"/>
      <c r="K827" s="241"/>
      <c r="L827" s="241"/>
      <c r="M827" s="241"/>
      <c r="N827" s="238">
        <f t="shared" si="29"/>
        <v>0</v>
      </c>
      <c r="O827" s="238">
        <f>(SUM(I827:M828)/100)*P827</f>
        <v>0</v>
      </c>
      <c r="P827" s="238">
        <v>0.5</v>
      </c>
      <c r="Q827" s="217"/>
    </row>
    <row r="828" spans="1:17">
      <c r="A828" s="200"/>
      <c r="B828" s="204"/>
      <c r="C828" s="388"/>
      <c r="D828" s="389"/>
      <c r="E828" s="389"/>
      <c r="F828" s="389"/>
      <c r="G828" s="389"/>
      <c r="H828" s="390"/>
      <c r="I828" s="239"/>
      <c r="J828" s="241"/>
      <c r="K828" s="241"/>
      <c r="L828" s="241"/>
      <c r="M828" s="241"/>
      <c r="N828" s="238"/>
      <c r="O828" s="238"/>
      <c r="P828" s="238"/>
      <c r="Q828" s="217"/>
    </row>
    <row r="829" spans="1:17" ht="20.100000000000001" customHeight="1">
      <c r="A829" s="216">
        <v>9.08</v>
      </c>
      <c r="B829" s="217" t="s">
        <v>225</v>
      </c>
      <c r="C829" s="353" t="s">
        <v>265</v>
      </c>
      <c r="D829" s="354"/>
      <c r="E829" s="354"/>
      <c r="F829" s="354"/>
      <c r="G829" s="354"/>
      <c r="H829" s="355"/>
      <c r="I829" s="239"/>
      <c r="J829" s="241"/>
      <c r="K829" s="241"/>
      <c r="L829" s="241"/>
      <c r="M829" s="241"/>
      <c r="N829" s="238">
        <f t="shared" si="29"/>
        <v>0</v>
      </c>
      <c r="O829" s="238">
        <f>(SUM(I829:M830)/100)*P829</f>
        <v>0</v>
      </c>
      <c r="P829" s="238">
        <v>5</v>
      </c>
      <c r="Q829" s="348">
        <v>5</v>
      </c>
    </row>
    <row r="830" spans="1:17" ht="20.100000000000001" customHeight="1">
      <c r="A830" s="216"/>
      <c r="B830" s="217"/>
      <c r="C830" s="353"/>
      <c r="D830" s="354"/>
      <c r="E830" s="354"/>
      <c r="F830" s="354"/>
      <c r="G830" s="354"/>
      <c r="H830" s="355"/>
      <c r="I830" s="239"/>
      <c r="J830" s="241"/>
      <c r="K830" s="241"/>
      <c r="L830" s="241"/>
      <c r="M830" s="241"/>
      <c r="N830" s="238"/>
      <c r="O830" s="238"/>
      <c r="P830" s="238"/>
      <c r="Q830" s="348"/>
    </row>
    <row r="831" spans="1:17" ht="12.75" customHeight="1">
      <c r="A831" s="199">
        <v>9.1</v>
      </c>
      <c r="B831" s="202" t="s">
        <v>221</v>
      </c>
      <c r="C831" s="421" t="s">
        <v>218</v>
      </c>
      <c r="D831" s="385"/>
      <c r="E831" s="385"/>
      <c r="F831" s="385"/>
      <c r="G831" s="385"/>
      <c r="H831" s="386"/>
      <c r="I831" s="216"/>
      <c r="J831" s="238"/>
      <c r="K831" s="238"/>
      <c r="L831" s="238"/>
      <c r="M831" s="238"/>
      <c r="N831" s="238"/>
      <c r="O831" s="238"/>
      <c r="P831" s="238"/>
      <c r="Q831" s="348">
        <v>10</v>
      </c>
    </row>
    <row r="832" spans="1:17">
      <c r="A832" s="200"/>
      <c r="B832" s="203"/>
      <c r="C832" s="421"/>
      <c r="D832" s="385"/>
      <c r="E832" s="385"/>
      <c r="F832" s="385"/>
      <c r="G832" s="385"/>
      <c r="H832" s="386"/>
      <c r="I832" s="216"/>
      <c r="J832" s="238"/>
      <c r="K832" s="238"/>
      <c r="L832" s="238"/>
      <c r="M832" s="238"/>
      <c r="N832" s="238"/>
      <c r="O832" s="238"/>
      <c r="P832" s="238"/>
      <c r="Q832" s="348"/>
    </row>
    <row r="833" spans="1:17">
      <c r="A833" s="200"/>
      <c r="B833" s="203"/>
      <c r="C833" s="434" t="s">
        <v>391</v>
      </c>
      <c r="D833" s="435"/>
      <c r="E833" s="435"/>
      <c r="F833" s="435"/>
      <c r="G833" s="435"/>
      <c r="H833" s="436"/>
      <c r="I833" s="239"/>
      <c r="J833" s="241"/>
      <c r="K833" s="241"/>
      <c r="L833" s="241"/>
      <c r="M833" s="241"/>
      <c r="N833" s="238">
        <f t="shared" ref="N833:N859" si="30">IF(O833=0,IF(I833="NA",P833,O833),0)</f>
        <v>0</v>
      </c>
      <c r="O833" s="238">
        <f t="shared" ref="O833:O859" si="31">(SUM(I833:M834)/100)*P833</f>
        <v>0</v>
      </c>
      <c r="P833" s="238">
        <v>0.1</v>
      </c>
      <c r="Q833" s="217"/>
    </row>
    <row r="834" spans="1:17">
      <c r="A834" s="200"/>
      <c r="B834" s="203"/>
      <c r="C834" s="193"/>
      <c r="D834" s="194"/>
      <c r="E834" s="194"/>
      <c r="F834" s="194"/>
      <c r="G834" s="194"/>
      <c r="H834" s="195"/>
      <c r="I834" s="239"/>
      <c r="J834" s="241"/>
      <c r="K834" s="241"/>
      <c r="L834" s="241"/>
      <c r="M834" s="241"/>
      <c r="N834" s="238"/>
      <c r="O834" s="238"/>
      <c r="P834" s="238"/>
      <c r="Q834" s="217"/>
    </row>
    <row r="835" spans="1:17">
      <c r="A835" s="200"/>
      <c r="B835" s="203"/>
      <c r="C835" s="240" t="s">
        <v>392</v>
      </c>
      <c r="D835" s="232"/>
      <c r="E835" s="232"/>
      <c r="F835" s="232"/>
      <c r="G835" s="232"/>
      <c r="H835" s="233"/>
      <c r="I835" s="239"/>
      <c r="J835" s="241"/>
      <c r="K835" s="241"/>
      <c r="L835" s="241"/>
      <c r="M835" s="241"/>
      <c r="N835" s="238">
        <f t="shared" si="30"/>
        <v>0</v>
      </c>
      <c r="O835" s="238">
        <f t="shared" si="31"/>
        <v>0</v>
      </c>
      <c r="P835" s="238">
        <v>0.1</v>
      </c>
      <c r="Q835" s="217"/>
    </row>
    <row r="836" spans="1:17">
      <c r="A836" s="200"/>
      <c r="B836" s="203"/>
      <c r="C836" s="240"/>
      <c r="D836" s="232"/>
      <c r="E836" s="232"/>
      <c r="F836" s="232"/>
      <c r="G836" s="232"/>
      <c r="H836" s="233"/>
      <c r="I836" s="239"/>
      <c r="J836" s="241"/>
      <c r="K836" s="241"/>
      <c r="L836" s="241"/>
      <c r="M836" s="241"/>
      <c r="N836" s="238"/>
      <c r="O836" s="238"/>
      <c r="P836" s="238"/>
      <c r="Q836" s="217"/>
    </row>
    <row r="837" spans="1:17">
      <c r="A837" s="200"/>
      <c r="B837" s="203"/>
      <c r="C837" s="193" t="s">
        <v>409</v>
      </c>
      <c r="D837" s="194"/>
      <c r="E837" s="194"/>
      <c r="F837" s="194"/>
      <c r="G837" s="194"/>
      <c r="H837" s="195"/>
      <c r="I837" s="239"/>
      <c r="J837" s="241"/>
      <c r="K837" s="241"/>
      <c r="L837" s="241"/>
      <c r="M837" s="241"/>
      <c r="N837" s="238">
        <f t="shared" si="30"/>
        <v>0</v>
      </c>
      <c r="O837" s="238">
        <f t="shared" si="31"/>
        <v>0</v>
      </c>
      <c r="P837" s="238">
        <v>0.1</v>
      </c>
      <c r="Q837" s="217"/>
    </row>
    <row r="838" spans="1:17">
      <c r="A838" s="200"/>
      <c r="B838" s="203"/>
      <c r="C838" s="193"/>
      <c r="D838" s="194"/>
      <c r="E838" s="194"/>
      <c r="F838" s="194"/>
      <c r="G838" s="194"/>
      <c r="H838" s="195"/>
      <c r="I838" s="239"/>
      <c r="J838" s="241"/>
      <c r="K838" s="241"/>
      <c r="L838" s="241"/>
      <c r="M838" s="241"/>
      <c r="N838" s="238"/>
      <c r="O838" s="238"/>
      <c r="P838" s="238"/>
      <c r="Q838" s="217"/>
    </row>
    <row r="839" spans="1:17">
      <c r="A839" s="200"/>
      <c r="B839" s="203"/>
      <c r="C839" s="193" t="s">
        <v>266</v>
      </c>
      <c r="D839" s="194"/>
      <c r="E839" s="194"/>
      <c r="F839" s="194"/>
      <c r="G839" s="194"/>
      <c r="H839" s="195"/>
      <c r="I839" s="239"/>
      <c r="J839" s="241"/>
      <c r="K839" s="241"/>
      <c r="L839" s="241"/>
      <c r="M839" s="241"/>
      <c r="N839" s="238">
        <f t="shared" si="30"/>
        <v>0</v>
      </c>
      <c r="O839" s="238">
        <f t="shared" si="31"/>
        <v>0</v>
      </c>
      <c r="P839" s="238">
        <v>0.5</v>
      </c>
      <c r="Q839" s="217"/>
    </row>
    <row r="840" spans="1:17">
      <c r="A840" s="200"/>
      <c r="B840" s="203"/>
      <c r="C840" s="193"/>
      <c r="D840" s="194"/>
      <c r="E840" s="194"/>
      <c r="F840" s="194"/>
      <c r="G840" s="194"/>
      <c r="H840" s="195"/>
      <c r="I840" s="239"/>
      <c r="J840" s="241"/>
      <c r="K840" s="241"/>
      <c r="L840" s="241"/>
      <c r="M840" s="241"/>
      <c r="N840" s="238"/>
      <c r="O840" s="238"/>
      <c r="P840" s="238"/>
      <c r="Q840" s="217"/>
    </row>
    <row r="841" spans="1:17">
      <c r="A841" s="200"/>
      <c r="B841" s="203"/>
      <c r="C841" s="434" t="s">
        <v>410</v>
      </c>
      <c r="D841" s="435"/>
      <c r="E841" s="435"/>
      <c r="F841" s="435"/>
      <c r="G841" s="435"/>
      <c r="H841" s="436"/>
      <c r="I841" s="239"/>
      <c r="J841" s="241"/>
      <c r="K841" s="241"/>
      <c r="L841" s="241"/>
      <c r="M841" s="241"/>
      <c r="N841" s="238">
        <f t="shared" si="30"/>
        <v>0</v>
      </c>
      <c r="O841" s="238">
        <f t="shared" si="31"/>
        <v>0</v>
      </c>
      <c r="P841" s="238">
        <v>0.5</v>
      </c>
      <c r="Q841" s="217"/>
    </row>
    <row r="842" spans="1:17">
      <c r="A842" s="200"/>
      <c r="B842" s="203"/>
      <c r="C842" s="193"/>
      <c r="D842" s="194"/>
      <c r="E842" s="194"/>
      <c r="F842" s="194"/>
      <c r="G842" s="194"/>
      <c r="H842" s="195"/>
      <c r="I842" s="239"/>
      <c r="J842" s="241"/>
      <c r="K842" s="241"/>
      <c r="L842" s="241"/>
      <c r="M842" s="241"/>
      <c r="N842" s="238"/>
      <c r="O842" s="238"/>
      <c r="P842" s="238"/>
      <c r="Q842" s="217"/>
    </row>
    <row r="843" spans="1:17">
      <c r="A843" s="200"/>
      <c r="B843" s="203"/>
      <c r="C843" s="193" t="s">
        <v>398</v>
      </c>
      <c r="D843" s="194"/>
      <c r="E843" s="194"/>
      <c r="F843" s="194"/>
      <c r="G843" s="194"/>
      <c r="H843" s="195"/>
      <c r="I843" s="239"/>
      <c r="J843" s="241"/>
      <c r="K843" s="241"/>
      <c r="L843" s="241"/>
      <c r="M843" s="241"/>
      <c r="N843" s="238">
        <f t="shared" si="30"/>
        <v>0</v>
      </c>
      <c r="O843" s="238">
        <f t="shared" si="31"/>
        <v>0</v>
      </c>
      <c r="P843" s="238">
        <v>0.1</v>
      </c>
      <c r="Q843" s="217"/>
    </row>
    <row r="844" spans="1:17">
      <c r="A844" s="200"/>
      <c r="B844" s="203"/>
      <c r="C844" s="193"/>
      <c r="D844" s="194"/>
      <c r="E844" s="194"/>
      <c r="F844" s="194"/>
      <c r="G844" s="194"/>
      <c r="H844" s="195"/>
      <c r="I844" s="239"/>
      <c r="J844" s="241"/>
      <c r="K844" s="241"/>
      <c r="L844" s="241"/>
      <c r="M844" s="241"/>
      <c r="N844" s="238"/>
      <c r="O844" s="238"/>
      <c r="P844" s="238"/>
      <c r="Q844" s="217"/>
    </row>
    <row r="845" spans="1:17">
      <c r="A845" s="200"/>
      <c r="B845" s="203"/>
      <c r="C845" s="193" t="s">
        <v>267</v>
      </c>
      <c r="D845" s="194"/>
      <c r="E845" s="194"/>
      <c r="F845" s="194"/>
      <c r="G845" s="194"/>
      <c r="H845" s="195"/>
      <c r="I845" s="239"/>
      <c r="J845" s="241"/>
      <c r="K845" s="241"/>
      <c r="L845" s="241"/>
      <c r="M845" s="241"/>
      <c r="N845" s="238">
        <f t="shared" si="30"/>
        <v>0</v>
      </c>
      <c r="O845" s="238">
        <f t="shared" si="31"/>
        <v>0</v>
      </c>
      <c r="P845" s="238">
        <v>0.5</v>
      </c>
      <c r="Q845" s="217"/>
    </row>
    <row r="846" spans="1:17">
      <c r="A846" s="200"/>
      <c r="B846" s="203"/>
      <c r="C846" s="193"/>
      <c r="D846" s="194"/>
      <c r="E846" s="194"/>
      <c r="F846" s="194"/>
      <c r="G846" s="194"/>
      <c r="H846" s="195"/>
      <c r="I846" s="239"/>
      <c r="J846" s="241"/>
      <c r="K846" s="241"/>
      <c r="L846" s="241"/>
      <c r="M846" s="241"/>
      <c r="N846" s="238"/>
      <c r="O846" s="238"/>
      <c r="P846" s="238"/>
      <c r="Q846" s="217"/>
    </row>
    <row r="847" spans="1:17">
      <c r="A847" s="200"/>
      <c r="B847" s="203"/>
      <c r="C847" s="193" t="s">
        <v>411</v>
      </c>
      <c r="D847" s="194"/>
      <c r="E847" s="194"/>
      <c r="F847" s="194"/>
      <c r="G847" s="194"/>
      <c r="H847" s="195"/>
      <c r="I847" s="239"/>
      <c r="J847" s="241"/>
      <c r="K847" s="241"/>
      <c r="L847" s="241"/>
      <c r="M847" s="241"/>
      <c r="N847" s="238">
        <f t="shared" si="30"/>
        <v>0</v>
      </c>
      <c r="O847" s="238">
        <f t="shared" si="31"/>
        <v>0</v>
      </c>
      <c r="P847" s="238">
        <v>0.5</v>
      </c>
      <c r="Q847" s="217"/>
    </row>
    <row r="848" spans="1:17">
      <c r="A848" s="200"/>
      <c r="B848" s="203"/>
      <c r="C848" s="193"/>
      <c r="D848" s="194"/>
      <c r="E848" s="194"/>
      <c r="F848" s="194"/>
      <c r="G848" s="194"/>
      <c r="H848" s="195"/>
      <c r="I848" s="239"/>
      <c r="J848" s="241"/>
      <c r="K848" s="241"/>
      <c r="L848" s="241"/>
      <c r="M848" s="241"/>
      <c r="N848" s="238"/>
      <c r="O848" s="238"/>
      <c r="P848" s="238"/>
      <c r="Q848" s="217"/>
    </row>
    <row r="849" spans="1:17">
      <c r="A849" s="200"/>
      <c r="B849" s="203"/>
      <c r="C849" s="193" t="s">
        <v>412</v>
      </c>
      <c r="D849" s="194"/>
      <c r="E849" s="194"/>
      <c r="F849" s="194"/>
      <c r="G849" s="194"/>
      <c r="H849" s="195"/>
      <c r="I849" s="239"/>
      <c r="J849" s="241"/>
      <c r="K849" s="241"/>
      <c r="L849" s="241"/>
      <c r="M849" s="241"/>
      <c r="N849" s="238">
        <f t="shared" si="30"/>
        <v>0</v>
      </c>
      <c r="O849" s="238">
        <f t="shared" si="31"/>
        <v>0</v>
      </c>
      <c r="P849" s="238">
        <v>0.1</v>
      </c>
      <c r="Q849" s="217"/>
    </row>
    <row r="850" spans="1:17">
      <c r="A850" s="200"/>
      <c r="B850" s="203"/>
      <c r="C850" s="193"/>
      <c r="D850" s="194"/>
      <c r="E850" s="194"/>
      <c r="F850" s="194"/>
      <c r="G850" s="194"/>
      <c r="H850" s="195"/>
      <c r="I850" s="239"/>
      <c r="J850" s="241"/>
      <c r="K850" s="241"/>
      <c r="L850" s="241"/>
      <c r="M850" s="241"/>
      <c r="N850" s="238"/>
      <c r="O850" s="238"/>
      <c r="P850" s="238"/>
      <c r="Q850" s="217"/>
    </row>
    <row r="851" spans="1:17">
      <c r="A851" s="200"/>
      <c r="B851" s="203"/>
      <c r="C851" s="193" t="s">
        <v>413</v>
      </c>
      <c r="D851" s="194"/>
      <c r="E851" s="194"/>
      <c r="F851" s="194"/>
      <c r="G851" s="194"/>
      <c r="H851" s="195"/>
      <c r="I851" s="239"/>
      <c r="J851" s="241"/>
      <c r="K851" s="241"/>
      <c r="L851" s="241"/>
      <c r="M851" s="241"/>
      <c r="N851" s="238">
        <f t="shared" si="30"/>
        <v>0</v>
      </c>
      <c r="O851" s="238">
        <f t="shared" si="31"/>
        <v>0</v>
      </c>
      <c r="P851" s="238">
        <v>0.3</v>
      </c>
      <c r="Q851" s="217"/>
    </row>
    <row r="852" spans="1:17">
      <c r="A852" s="200"/>
      <c r="B852" s="203"/>
      <c r="C852" s="193"/>
      <c r="D852" s="194"/>
      <c r="E852" s="194"/>
      <c r="F852" s="194"/>
      <c r="G852" s="194"/>
      <c r="H852" s="195"/>
      <c r="I852" s="239"/>
      <c r="J852" s="241"/>
      <c r="K852" s="241"/>
      <c r="L852" s="241"/>
      <c r="M852" s="241"/>
      <c r="N852" s="238"/>
      <c r="O852" s="238"/>
      <c r="P852" s="238"/>
      <c r="Q852" s="217"/>
    </row>
    <row r="853" spans="1:17" ht="12.75" customHeight="1">
      <c r="A853" s="200"/>
      <c r="B853" s="203"/>
      <c r="C853" s="193" t="s">
        <v>414</v>
      </c>
      <c r="D853" s="194"/>
      <c r="E853" s="194"/>
      <c r="F853" s="194"/>
      <c r="G853" s="194"/>
      <c r="H853" s="195"/>
      <c r="I853" s="239"/>
      <c r="J853" s="241"/>
      <c r="K853" s="241"/>
      <c r="L853" s="241"/>
      <c r="M853" s="241"/>
      <c r="N853" s="238">
        <f t="shared" si="30"/>
        <v>0</v>
      </c>
      <c r="O853" s="238">
        <f t="shared" si="31"/>
        <v>0</v>
      </c>
      <c r="P853" s="238">
        <v>0.5</v>
      </c>
      <c r="Q853" s="217"/>
    </row>
    <row r="854" spans="1:17">
      <c r="A854" s="200"/>
      <c r="B854" s="203"/>
      <c r="C854" s="193"/>
      <c r="D854" s="194"/>
      <c r="E854" s="194"/>
      <c r="F854" s="194"/>
      <c r="G854" s="194"/>
      <c r="H854" s="195"/>
      <c r="I854" s="239"/>
      <c r="J854" s="241"/>
      <c r="K854" s="241"/>
      <c r="L854" s="241"/>
      <c r="M854" s="241"/>
      <c r="N854" s="238"/>
      <c r="O854" s="238"/>
      <c r="P854" s="238"/>
      <c r="Q854" s="217"/>
    </row>
    <row r="855" spans="1:17">
      <c r="A855" s="200"/>
      <c r="B855" s="203"/>
      <c r="C855" s="193" t="s">
        <v>415</v>
      </c>
      <c r="D855" s="194"/>
      <c r="E855" s="194"/>
      <c r="F855" s="194"/>
      <c r="G855" s="194"/>
      <c r="H855" s="195"/>
      <c r="I855" s="239"/>
      <c r="J855" s="241"/>
      <c r="K855" s="241"/>
      <c r="L855" s="241"/>
      <c r="M855" s="241"/>
      <c r="N855" s="238">
        <f t="shared" si="30"/>
        <v>0</v>
      </c>
      <c r="O855" s="238">
        <f t="shared" si="31"/>
        <v>0</v>
      </c>
      <c r="P855" s="238">
        <v>0.5</v>
      </c>
      <c r="Q855" s="217"/>
    </row>
    <row r="856" spans="1:17">
      <c r="A856" s="200"/>
      <c r="B856" s="203"/>
      <c r="C856" s="193"/>
      <c r="D856" s="194"/>
      <c r="E856" s="194"/>
      <c r="F856" s="194"/>
      <c r="G856" s="194"/>
      <c r="H856" s="195"/>
      <c r="I856" s="239"/>
      <c r="J856" s="241"/>
      <c r="K856" s="241"/>
      <c r="L856" s="241"/>
      <c r="M856" s="241"/>
      <c r="N856" s="238"/>
      <c r="O856" s="238"/>
      <c r="P856" s="238"/>
      <c r="Q856" s="217"/>
    </row>
    <row r="857" spans="1:17">
      <c r="A857" s="200"/>
      <c r="B857" s="203"/>
      <c r="C857" s="193" t="s">
        <v>416</v>
      </c>
      <c r="D857" s="194"/>
      <c r="E857" s="194"/>
      <c r="F857" s="194"/>
      <c r="G857" s="194"/>
      <c r="H857" s="195"/>
      <c r="I857" s="239"/>
      <c r="J857" s="241"/>
      <c r="K857" s="241"/>
      <c r="L857" s="241"/>
      <c r="M857" s="241"/>
      <c r="N857" s="238">
        <f t="shared" si="30"/>
        <v>0</v>
      </c>
      <c r="O857" s="238">
        <f t="shared" si="31"/>
        <v>0</v>
      </c>
      <c r="P857" s="238">
        <v>3</v>
      </c>
      <c r="Q857" s="217"/>
    </row>
    <row r="858" spans="1:17">
      <c r="A858" s="200"/>
      <c r="B858" s="203"/>
      <c r="C858" s="193"/>
      <c r="D858" s="194"/>
      <c r="E858" s="194"/>
      <c r="F858" s="194"/>
      <c r="G858" s="194"/>
      <c r="H858" s="195"/>
      <c r="I858" s="239"/>
      <c r="J858" s="241"/>
      <c r="K858" s="241"/>
      <c r="L858" s="241"/>
      <c r="M858" s="241"/>
      <c r="N858" s="238"/>
      <c r="O858" s="238"/>
      <c r="P858" s="238"/>
      <c r="Q858" s="217"/>
    </row>
    <row r="859" spans="1:17">
      <c r="A859" s="200"/>
      <c r="B859" s="203"/>
      <c r="C859" s="193" t="s">
        <v>417</v>
      </c>
      <c r="D859" s="194"/>
      <c r="E859" s="194"/>
      <c r="F859" s="194"/>
      <c r="G859" s="194"/>
      <c r="H859" s="195"/>
      <c r="I859" s="239"/>
      <c r="J859" s="241"/>
      <c r="K859" s="241"/>
      <c r="L859" s="241"/>
      <c r="M859" s="241"/>
      <c r="N859" s="238">
        <f t="shared" si="30"/>
        <v>0</v>
      </c>
      <c r="O859" s="238">
        <f t="shared" si="31"/>
        <v>0</v>
      </c>
      <c r="P859" s="238">
        <v>0.5</v>
      </c>
      <c r="Q859" s="217"/>
    </row>
    <row r="860" spans="1:17" ht="13.5" thickBot="1">
      <c r="A860" s="212"/>
      <c r="B860" s="64"/>
      <c r="C860" s="196"/>
      <c r="D860" s="197"/>
      <c r="E860" s="197"/>
      <c r="F860" s="197"/>
      <c r="G860" s="197"/>
      <c r="H860" s="198"/>
      <c r="I860" s="309"/>
      <c r="J860" s="249"/>
      <c r="K860" s="249"/>
      <c r="L860" s="249"/>
      <c r="M860" s="249"/>
      <c r="N860" s="258"/>
      <c r="O860" s="258"/>
      <c r="P860" s="258"/>
      <c r="Q860" s="339"/>
    </row>
    <row r="861" spans="1:17">
      <c r="A861" s="4"/>
      <c r="B861" s="4"/>
      <c r="C861" s="12"/>
      <c r="D861" s="12"/>
      <c r="E861" s="12"/>
      <c r="F861" s="12"/>
      <c r="G861" s="12"/>
      <c r="H861" s="12"/>
      <c r="I861" s="4"/>
      <c r="J861" s="4"/>
      <c r="K861" s="4"/>
      <c r="L861" s="4"/>
      <c r="M861" s="4"/>
      <c r="N861" s="4"/>
      <c r="O861" s="4"/>
      <c r="P861" s="4"/>
      <c r="Q861" s="4"/>
    </row>
    <row r="862" spans="1:17">
      <c r="A862" s="4"/>
      <c r="B862" s="4"/>
      <c r="C862" s="12"/>
      <c r="D862" s="12"/>
      <c r="E862" s="12"/>
      <c r="F862" s="12"/>
      <c r="G862" s="12"/>
      <c r="H862" s="12"/>
      <c r="I862" s="4"/>
      <c r="J862" s="4"/>
      <c r="K862" s="4"/>
      <c r="L862" s="4"/>
      <c r="M862" s="4"/>
      <c r="N862" s="4"/>
      <c r="O862" s="4"/>
      <c r="P862" s="4"/>
      <c r="Q862" s="4"/>
    </row>
    <row r="863" spans="1:17">
      <c r="A863" s="4"/>
      <c r="B863" s="4"/>
      <c r="C863" s="12"/>
      <c r="D863" s="12"/>
      <c r="E863" s="12"/>
      <c r="F863" s="12"/>
      <c r="G863" s="12"/>
      <c r="H863" s="12"/>
      <c r="I863" s="4"/>
      <c r="J863" s="4"/>
      <c r="K863" s="4"/>
      <c r="L863" s="4"/>
      <c r="M863" s="4"/>
      <c r="N863" s="4"/>
      <c r="O863" s="4"/>
      <c r="P863" s="4"/>
      <c r="Q863" s="4"/>
    </row>
    <row r="864" spans="1:17" s="17" customFormat="1">
      <c r="A864" s="4"/>
      <c r="B864" s="4"/>
      <c r="C864" s="12"/>
      <c r="D864" s="12"/>
      <c r="E864" s="12"/>
      <c r="F864" s="12"/>
      <c r="G864" s="12"/>
      <c r="H864" s="12"/>
      <c r="I864" s="4"/>
      <c r="J864" s="4"/>
      <c r="K864" s="4"/>
      <c r="L864" s="4"/>
      <c r="M864" s="4"/>
      <c r="N864" s="4"/>
      <c r="O864" s="4"/>
      <c r="P864" s="4"/>
      <c r="Q864" s="4"/>
    </row>
    <row r="865" spans="1:17" s="17" customFormat="1" ht="13.5" thickBot="1">
      <c r="A865" s="4"/>
      <c r="B865" s="4"/>
      <c r="C865" s="12"/>
      <c r="D865" s="12"/>
      <c r="E865" s="12"/>
      <c r="F865" s="12"/>
      <c r="G865" s="12"/>
      <c r="H865" s="12"/>
      <c r="I865" s="4"/>
      <c r="J865" s="4"/>
      <c r="K865" s="4"/>
      <c r="L865" s="4"/>
      <c r="M865" s="4"/>
      <c r="N865" s="4"/>
      <c r="O865" s="4"/>
      <c r="P865" s="4"/>
      <c r="Q865" s="4"/>
    </row>
    <row r="866" spans="1:17" s="17" customFormat="1">
      <c r="A866" s="187" t="s">
        <v>209</v>
      </c>
      <c r="B866" s="188"/>
      <c r="C866" s="225" t="s">
        <v>104</v>
      </c>
      <c r="D866" s="226"/>
      <c r="E866" s="226"/>
      <c r="F866" s="226"/>
      <c r="G866" s="227"/>
      <c r="H866" s="28"/>
      <c r="I866" s="225" t="s">
        <v>214</v>
      </c>
      <c r="J866" s="264"/>
      <c r="K866" s="264"/>
      <c r="L866" s="226"/>
      <c r="M866" s="227"/>
      <c r="N866" s="310" t="s">
        <v>321</v>
      </c>
      <c r="O866" s="300" t="s">
        <v>222</v>
      </c>
      <c r="P866" s="300" t="s">
        <v>478</v>
      </c>
      <c r="Q866" s="300" t="s">
        <v>223</v>
      </c>
    </row>
    <row r="867" spans="1:17" s="17" customFormat="1">
      <c r="A867" s="189"/>
      <c r="B867" s="190"/>
      <c r="C867" s="183"/>
      <c r="D867" s="228"/>
      <c r="E867" s="228"/>
      <c r="F867" s="228"/>
      <c r="G867" s="185"/>
      <c r="H867" s="29"/>
      <c r="I867" s="183"/>
      <c r="J867" s="257"/>
      <c r="K867" s="257"/>
      <c r="L867" s="228"/>
      <c r="M867" s="185"/>
      <c r="N867" s="311"/>
      <c r="O867" s="301"/>
      <c r="P867" s="301"/>
      <c r="Q867" s="301"/>
    </row>
    <row r="868" spans="1:17" s="17" customFormat="1">
      <c r="A868" s="191"/>
      <c r="B868" s="192"/>
      <c r="C868" s="183"/>
      <c r="D868" s="228"/>
      <c r="E868" s="228"/>
      <c r="F868" s="228"/>
      <c r="G868" s="185"/>
      <c r="H868" s="29"/>
      <c r="I868" s="183"/>
      <c r="J868" s="257"/>
      <c r="K868" s="257"/>
      <c r="L868" s="228"/>
      <c r="M868" s="185"/>
      <c r="N868" s="311"/>
      <c r="O868" s="301"/>
      <c r="P868" s="301"/>
      <c r="Q868" s="301"/>
    </row>
    <row r="869" spans="1:17" s="17" customFormat="1">
      <c r="A869" s="183" t="s">
        <v>210</v>
      </c>
      <c r="B869" s="185" t="s">
        <v>211</v>
      </c>
      <c r="C869" s="218" t="s">
        <v>256</v>
      </c>
      <c r="D869" s="219"/>
      <c r="E869" s="219"/>
      <c r="F869" s="219"/>
      <c r="G869" s="220"/>
      <c r="H869" s="29"/>
      <c r="I869" s="183" t="s">
        <v>301</v>
      </c>
      <c r="J869" s="257"/>
      <c r="K869" s="257"/>
      <c r="L869" s="228"/>
      <c r="M869" s="185"/>
      <c r="N869" s="311"/>
      <c r="O869" s="301"/>
      <c r="P869" s="301"/>
      <c r="Q869" s="301"/>
    </row>
    <row r="870" spans="1:17" s="17" customFormat="1">
      <c r="A870" s="183"/>
      <c r="B870" s="185"/>
      <c r="C870" s="189"/>
      <c r="D870" s="221"/>
      <c r="E870" s="221"/>
      <c r="F870" s="221"/>
      <c r="G870" s="190"/>
      <c r="H870" s="29"/>
      <c r="I870" s="183"/>
      <c r="J870" s="257"/>
      <c r="K870" s="257"/>
      <c r="L870" s="228"/>
      <c r="M870" s="185"/>
      <c r="N870" s="311"/>
      <c r="O870" s="301"/>
      <c r="P870" s="301"/>
      <c r="Q870" s="301"/>
    </row>
    <row r="871" spans="1:17" s="17" customFormat="1" ht="13.5" thickBot="1">
      <c r="A871" s="184"/>
      <c r="B871" s="186"/>
      <c r="C871" s="222"/>
      <c r="D871" s="223"/>
      <c r="E871" s="223"/>
      <c r="F871" s="223"/>
      <c r="G871" s="224"/>
      <c r="H871" s="30"/>
      <c r="I871" s="20">
        <v>0</v>
      </c>
      <c r="J871" s="73">
        <v>25</v>
      </c>
      <c r="K871" s="73">
        <v>50</v>
      </c>
      <c r="L871" s="21">
        <v>75</v>
      </c>
      <c r="M871" s="22">
        <v>100</v>
      </c>
      <c r="N871" s="311"/>
      <c r="O871" s="302"/>
      <c r="P871" s="302"/>
      <c r="Q871" s="302"/>
    </row>
    <row r="872" spans="1:17">
      <c r="A872" s="211"/>
      <c r="B872" s="213"/>
      <c r="C872" s="193" t="s">
        <v>418</v>
      </c>
      <c r="D872" s="194"/>
      <c r="E872" s="194"/>
      <c r="F872" s="194"/>
      <c r="G872" s="194"/>
      <c r="H872" s="195"/>
      <c r="I872" s="356"/>
      <c r="J872" s="263"/>
      <c r="K872" s="263"/>
      <c r="L872" s="263"/>
      <c r="M872" s="263"/>
      <c r="N872" s="256">
        <f t="shared" ref="N872:N882" si="32">IF(O872=0,IF(I872="NA",P872,O872),0)</f>
        <v>0</v>
      </c>
      <c r="O872" s="256">
        <f>(SUM(I872:M873)/100)*P872</f>
        <v>0</v>
      </c>
      <c r="P872" s="256">
        <v>0.5</v>
      </c>
      <c r="Q872" s="268"/>
    </row>
    <row r="873" spans="1:17" ht="20.100000000000001" customHeight="1">
      <c r="A873" s="200"/>
      <c r="B873" s="203"/>
      <c r="C873" s="193"/>
      <c r="D873" s="194"/>
      <c r="E873" s="194"/>
      <c r="F873" s="194"/>
      <c r="G873" s="194"/>
      <c r="H873" s="195"/>
      <c r="I873" s="239"/>
      <c r="J873" s="241"/>
      <c r="K873" s="241"/>
      <c r="L873" s="241"/>
      <c r="M873" s="241"/>
      <c r="N873" s="238"/>
      <c r="O873" s="238"/>
      <c r="P873" s="238"/>
      <c r="Q873" s="217"/>
    </row>
    <row r="874" spans="1:17" ht="20.100000000000001" customHeight="1">
      <c r="A874" s="200"/>
      <c r="B874" s="203"/>
      <c r="C874" s="193" t="s">
        <v>419</v>
      </c>
      <c r="D874" s="194"/>
      <c r="E874" s="194"/>
      <c r="F874" s="194"/>
      <c r="G874" s="194"/>
      <c r="H874" s="195"/>
      <c r="I874" s="239"/>
      <c r="J874" s="241"/>
      <c r="K874" s="241"/>
      <c r="L874" s="241"/>
      <c r="M874" s="241"/>
      <c r="N874" s="238">
        <f t="shared" si="32"/>
        <v>0</v>
      </c>
      <c r="O874" s="238">
        <f>(SUM(I874:M875)/100)*P874</f>
        <v>0</v>
      </c>
      <c r="P874" s="238">
        <v>1</v>
      </c>
      <c r="Q874" s="217"/>
    </row>
    <row r="875" spans="1:17" ht="20.100000000000001" customHeight="1">
      <c r="A875" s="200"/>
      <c r="B875" s="203"/>
      <c r="C875" s="193"/>
      <c r="D875" s="194"/>
      <c r="E875" s="194"/>
      <c r="F875" s="194"/>
      <c r="G875" s="194"/>
      <c r="H875" s="195"/>
      <c r="I875" s="239"/>
      <c r="J875" s="241"/>
      <c r="K875" s="241"/>
      <c r="L875" s="241"/>
      <c r="M875" s="241"/>
      <c r="N875" s="238"/>
      <c r="O875" s="238"/>
      <c r="P875" s="238"/>
      <c r="Q875" s="217"/>
    </row>
    <row r="876" spans="1:17" ht="24.95" customHeight="1">
      <c r="A876" s="200"/>
      <c r="B876" s="203"/>
      <c r="C876" s="193" t="s">
        <v>268</v>
      </c>
      <c r="D876" s="194"/>
      <c r="E876" s="194"/>
      <c r="F876" s="194"/>
      <c r="G876" s="194"/>
      <c r="H876" s="195"/>
      <c r="I876" s="239"/>
      <c r="J876" s="241"/>
      <c r="K876" s="241"/>
      <c r="L876" s="241"/>
      <c r="M876" s="241"/>
      <c r="N876" s="238">
        <f t="shared" si="32"/>
        <v>0</v>
      </c>
      <c r="O876" s="238">
        <f>(SUM(I876:M877)/100)*P876</f>
        <v>0</v>
      </c>
      <c r="P876" s="238">
        <v>0.6</v>
      </c>
      <c r="Q876" s="217"/>
    </row>
    <row r="877" spans="1:17" ht="24.95" customHeight="1">
      <c r="A877" s="200"/>
      <c r="B877" s="203"/>
      <c r="C877" s="193"/>
      <c r="D877" s="194"/>
      <c r="E877" s="194"/>
      <c r="F877" s="194"/>
      <c r="G877" s="194"/>
      <c r="H877" s="195"/>
      <c r="I877" s="239"/>
      <c r="J877" s="241"/>
      <c r="K877" s="241"/>
      <c r="L877" s="241"/>
      <c r="M877" s="241"/>
      <c r="N877" s="238"/>
      <c r="O877" s="238"/>
      <c r="P877" s="238"/>
      <c r="Q877" s="217"/>
    </row>
    <row r="878" spans="1:17" ht="24.95" customHeight="1">
      <c r="A878" s="200"/>
      <c r="B878" s="203"/>
      <c r="C878" s="193" t="s">
        <v>420</v>
      </c>
      <c r="D878" s="194"/>
      <c r="E878" s="194"/>
      <c r="F878" s="194"/>
      <c r="G878" s="194"/>
      <c r="H878" s="195"/>
      <c r="I878" s="239"/>
      <c r="J878" s="241"/>
      <c r="K878" s="241"/>
      <c r="L878" s="241"/>
      <c r="M878" s="241"/>
      <c r="N878" s="238">
        <f t="shared" si="32"/>
        <v>0</v>
      </c>
      <c r="O878" s="238">
        <f>(SUM(I878:M879)/100)*P878</f>
        <v>0</v>
      </c>
      <c r="P878" s="238">
        <v>0.6</v>
      </c>
      <c r="Q878" s="217"/>
    </row>
    <row r="879" spans="1:17" ht="24.95" customHeight="1">
      <c r="A879" s="201"/>
      <c r="B879" s="204"/>
      <c r="C879" s="193"/>
      <c r="D879" s="194"/>
      <c r="E879" s="194"/>
      <c r="F879" s="194"/>
      <c r="G879" s="194"/>
      <c r="H879" s="195"/>
      <c r="I879" s="239"/>
      <c r="J879" s="241"/>
      <c r="K879" s="241"/>
      <c r="L879" s="241"/>
      <c r="M879" s="241"/>
      <c r="N879" s="238"/>
      <c r="O879" s="238"/>
      <c r="P879" s="238"/>
      <c r="Q879" s="217"/>
    </row>
    <row r="880" spans="1:17">
      <c r="A880" s="216">
        <v>9.11</v>
      </c>
      <c r="B880" s="431" t="s">
        <v>219</v>
      </c>
      <c r="C880" s="357" t="s">
        <v>421</v>
      </c>
      <c r="D880" s="358"/>
      <c r="E880" s="358"/>
      <c r="F880" s="358"/>
      <c r="G880" s="358"/>
      <c r="H880" s="359"/>
      <c r="I880" s="239"/>
      <c r="J880" s="241"/>
      <c r="K880" s="241"/>
      <c r="L880" s="241"/>
      <c r="M880" s="241"/>
      <c r="N880" s="238">
        <f t="shared" si="32"/>
        <v>0</v>
      </c>
      <c r="O880" s="238">
        <f>(SUM(I880:M881)/100)*P880</f>
        <v>0</v>
      </c>
      <c r="P880" s="238">
        <v>4</v>
      </c>
      <c r="Q880" s="348">
        <v>4</v>
      </c>
    </row>
    <row r="881" spans="1:17">
      <c r="A881" s="216"/>
      <c r="B881" s="217"/>
      <c r="C881" s="357"/>
      <c r="D881" s="358"/>
      <c r="E881" s="358"/>
      <c r="F881" s="358"/>
      <c r="G881" s="358"/>
      <c r="H881" s="359"/>
      <c r="I881" s="239"/>
      <c r="J881" s="241"/>
      <c r="K881" s="241"/>
      <c r="L881" s="241"/>
      <c r="M881" s="241"/>
      <c r="N881" s="238"/>
      <c r="O881" s="238"/>
      <c r="P881" s="238"/>
      <c r="Q881" s="348"/>
    </row>
    <row r="882" spans="1:17">
      <c r="A882" s="216">
        <v>9.1199999999999992</v>
      </c>
      <c r="B882" s="432" t="s">
        <v>227</v>
      </c>
      <c r="C882" s="353" t="s">
        <v>422</v>
      </c>
      <c r="D882" s="354"/>
      <c r="E882" s="354"/>
      <c r="F882" s="354"/>
      <c r="G882" s="354"/>
      <c r="H882" s="355"/>
      <c r="I882" s="239"/>
      <c r="J882" s="241"/>
      <c r="K882" s="241"/>
      <c r="L882" s="241"/>
      <c r="M882" s="241"/>
      <c r="N882" s="238">
        <f t="shared" si="32"/>
        <v>0</v>
      </c>
      <c r="O882" s="238">
        <f>(SUM(I882:M883)/100)*P882</f>
        <v>0</v>
      </c>
      <c r="P882" s="238">
        <v>4</v>
      </c>
      <c r="Q882" s="348">
        <v>4</v>
      </c>
    </row>
    <row r="883" spans="1:17" ht="13.5" thickBot="1">
      <c r="A883" s="347"/>
      <c r="B883" s="433"/>
      <c r="C883" s="364"/>
      <c r="D883" s="365"/>
      <c r="E883" s="365"/>
      <c r="F883" s="365"/>
      <c r="G883" s="365"/>
      <c r="H883" s="366"/>
      <c r="I883" s="309"/>
      <c r="J883" s="249"/>
      <c r="K883" s="249"/>
      <c r="L883" s="249"/>
      <c r="M883" s="249"/>
      <c r="N883" s="258"/>
      <c r="O883" s="258"/>
      <c r="P883" s="258"/>
      <c r="Q883" s="349"/>
    </row>
    <row r="884" spans="1:17">
      <c r="A884" s="187" t="s">
        <v>209</v>
      </c>
      <c r="B884" s="188"/>
      <c r="C884" s="225" t="s">
        <v>104</v>
      </c>
      <c r="D884" s="226"/>
      <c r="E884" s="226"/>
      <c r="F884" s="226"/>
      <c r="G884" s="227"/>
      <c r="H884" s="28"/>
      <c r="I884" s="367" t="s">
        <v>214</v>
      </c>
      <c r="J884" s="368"/>
      <c r="K884" s="368"/>
      <c r="L884" s="369"/>
      <c r="M884" s="370"/>
      <c r="N884" s="310" t="s">
        <v>321</v>
      </c>
      <c r="O884" s="371" t="s">
        <v>222</v>
      </c>
      <c r="P884" s="371" t="s">
        <v>478</v>
      </c>
      <c r="Q884" s="371" t="s">
        <v>223</v>
      </c>
    </row>
    <row r="885" spans="1:17">
      <c r="A885" s="189"/>
      <c r="B885" s="190"/>
      <c r="C885" s="183"/>
      <c r="D885" s="228"/>
      <c r="E885" s="228"/>
      <c r="F885" s="228"/>
      <c r="G885" s="185"/>
      <c r="H885" s="29"/>
      <c r="I885" s="183"/>
      <c r="J885" s="257"/>
      <c r="K885" s="257"/>
      <c r="L885" s="228"/>
      <c r="M885" s="185"/>
      <c r="N885" s="311"/>
      <c r="O885" s="301"/>
      <c r="P885" s="301"/>
      <c r="Q885" s="301"/>
    </row>
    <row r="886" spans="1:17">
      <c r="A886" s="191"/>
      <c r="B886" s="192"/>
      <c r="C886" s="183"/>
      <c r="D886" s="228"/>
      <c r="E886" s="228"/>
      <c r="F886" s="228"/>
      <c r="G886" s="185"/>
      <c r="H886" s="29"/>
      <c r="I886" s="183"/>
      <c r="J886" s="257"/>
      <c r="K886" s="257"/>
      <c r="L886" s="228"/>
      <c r="M886" s="185"/>
      <c r="N886" s="311"/>
      <c r="O886" s="301"/>
      <c r="P886" s="301"/>
      <c r="Q886" s="301"/>
    </row>
    <row r="887" spans="1:17">
      <c r="A887" s="183" t="s">
        <v>210</v>
      </c>
      <c r="B887" s="185" t="s">
        <v>211</v>
      </c>
      <c r="C887" s="218" t="s">
        <v>178</v>
      </c>
      <c r="D887" s="219"/>
      <c r="E887" s="219"/>
      <c r="F887" s="219"/>
      <c r="G887" s="220"/>
      <c r="H887" s="29"/>
      <c r="I887" s="183" t="s">
        <v>301</v>
      </c>
      <c r="J887" s="257"/>
      <c r="K887" s="257"/>
      <c r="L887" s="228"/>
      <c r="M887" s="185"/>
      <c r="N887" s="311"/>
      <c r="O887" s="301"/>
      <c r="P887" s="301"/>
      <c r="Q887" s="301"/>
    </row>
    <row r="888" spans="1:17">
      <c r="A888" s="183"/>
      <c r="B888" s="185"/>
      <c r="C888" s="189"/>
      <c r="D888" s="221"/>
      <c r="E888" s="221"/>
      <c r="F888" s="221"/>
      <c r="G888" s="190"/>
      <c r="H888" s="29"/>
      <c r="I888" s="183"/>
      <c r="J888" s="257"/>
      <c r="K888" s="257"/>
      <c r="L888" s="228"/>
      <c r="M888" s="185"/>
      <c r="N888" s="311"/>
      <c r="O888" s="301"/>
      <c r="P888" s="301"/>
      <c r="Q888" s="301"/>
    </row>
    <row r="889" spans="1:17" ht="13.5" thickBot="1">
      <c r="A889" s="184"/>
      <c r="B889" s="186"/>
      <c r="C889" s="222"/>
      <c r="D889" s="223"/>
      <c r="E889" s="223"/>
      <c r="F889" s="223"/>
      <c r="G889" s="224"/>
      <c r="H889" s="30"/>
      <c r="I889" s="20">
        <v>0</v>
      </c>
      <c r="J889" s="73">
        <v>25</v>
      </c>
      <c r="K889" s="73">
        <v>50</v>
      </c>
      <c r="L889" s="21">
        <v>75</v>
      </c>
      <c r="M889" s="22">
        <v>100</v>
      </c>
      <c r="N889" s="311"/>
      <c r="O889" s="302"/>
      <c r="P889" s="302"/>
      <c r="Q889" s="302"/>
    </row>
    <row r="890" spans="1:17">
      <c r="A890" s="424">
        <v>9.14</v>
      </c>
      <c r="B890" s="426">
        <v>190</v>
      </c>
      <c r="C890" s="428" t="s">
        <v>423</v>
      </c>
      <c r="D890" s="429"/>
      <c r="E890" s="429"/>
      <c r="F890" s="429"/>
      <c r="G890" s="429"/>
      <c r="H890" s="430"/>
      <c r="I890" s="356"/>
      <c r="J890" s="263"/>
      <c r="K890" s="263"/>
      <c r="L890" s="263"/>
      <c r="M890" s="263"/>
      <c r="N890" s="256">
        <f t="shared" ref="N890:N896" si="33">IF(O890=0,IF(I890="NA",P890,O890),0)</f>
        <v>0</v>
      </c>
      <c r="O890" s="238">
        <f>(SUM(I890:M891)/100)*P890</f>
        <v>0</v>
      </c>
      <c r="P890" s="256">
        <v>6</v>
      </c>
      <c r="Q890" s="422">
        <v>6</v>
      </c>
    </row>
    <row r="891" spans="1:17" ht="13.5" thickBot="1">
      <c r="A891" s="425"/>
      <c r="B891" s="427"/>
      <c r="C891" s="353"/>
      <c r="D891" s="354"/>
      <c r="E891" s="354"/>
      <c r="F891" s="354"/>
      <c r="G891" s="354"/>
      <c r="H891" s="355"/>
      <c r="I891" s="239"/>
      <c r="J891" s="241"/>
      <c r="K891" s="241"/>
      <c r="L891" s="241"/>
      <c r="M891" s="241"/>
      <c r="N891" s="238"/>
      <c r="O891" s="258"/>
      <c r="P891" s="238"/>
      <c r="Q891" s="423"/>
    </row>
    <row r="892" spans="1:17" ht="20.100000000000001" customHeight="1">
      <c r="A892" s="216">
        <v>9.16</v>
      </c>
      <c r="B892" s="217" t="s">
        <v>224</v>
      </c>
      <c r="C892" s="357" t="s">
        <v>269</v>
      </c>
      <c r="D892" s="358"/>
      <c r="E892" s="358"/>
      <c r="F892" s="358"/>
      <c r="G892" s="358"/>
      <c r="H892" s="359"/>
      <c r="I892" s="239"/>
      <c r="J892" s="241"/>
      <c r="K892" s="241"/>
      <c r="L892" s="241"/>
      <c r="M892" s="241"/>
      <c r="N892" s="238">
        <f t="shared" si="33"/>
        <v>0</v>
      </c>
      <c r="O892" s="238">
        <f>(SUM(I892:M893)/100)*P892</f>
        <v>0</v>
      </c>
      <c r="P892" s="238">
        <v>5</v>
      </c>
      <c r="Q892" s="348">
        <v>5</v>
      </c>
    </row>
    <row r="893" spans="1:17" ht="20.100000000000001" customHeight="1">
      <c r="A893" s="216"/>
      <c r="B893" s="217"/>
      <c r="C893" s="357"/>
      <c r="D893" s="358"/>
      <c r="E893" s="358"/>
      <c r="F893" s="358"/>
      <c r="G893" s="358"/>
      <c r="H893" s="359"/>
      <c r="I893" s="239"/>
      <c r="J893" s="241"/>
      <c r="K893" s="241"/>
      <c r="L893" s="241"/>
      <c r="M893" s="241"/>
      <c r="N893" s="238"/>
      <c r="O893" s="238"/>
      <c r="P893" s="238"/>
      <c r="Q893" s="348"/>
    </row>
    <row r="894" spans="1:17" ht="20.100000000000001" customHeight="1">
      <c r="A894" s="216">
        <v>9.1999999999999993</v>
      </c>
      <c r="B894" s="217">
        <v>202</v>
      </c>
      <c r="C894" s="353" t="s">
        <v>424</v>
      </c>
      <c r="D894" s="354"/>
      <c r="E894" s="354"/>
      <c r="F894" s="354"/>
      <c r="G894" s="354"/>
      <c r="H894" s="355"/>
      <c r="I894" s="239"/>
      <c r="J894" s="241"/>
      <c r="K894" s="241"/>
      <c r="L894" s="241"/>
      <c r="M894" s="241"/>
      <c r="N894" s="238">
        <f t="shared" si="33"/>
        <v>0</v>
      </c>
      <c r="O894" s="238">
        <f>(SUM(I894:M895)/100)*P894</f>
        <v>0</v>
      </c>
      <c r="P894" s="238">
        <v>4</v>
      </c>
      <c r="Q894" s="348">
        <v>4</v>
      </c>
    </row>
    <row r="895" spans="1:17" ht="20.100000000000001" customHeight="1">
      <c r="A895" s="216"/>
      <c r="B895" s="217"/>
      <c r="C895" s="353"/>
      <c r="D895" s="354"/>
      <c r="E895" s="354"/>
      <c r="F895" s="354"/>
      <c r="G895" s="354"/>
      <c r="H895" s="355"/>
      <c r="I895" s="239"/>
      <c r="J895" s="241"/>
      <c r="K895" s="241"/>
      <c r="L895" s="241"/>
      <c r="M895" s="241"/>
      <c r="N895" s="238"/>
      <c r="O895" s="238"/>
      <c r="P895" s="238"/>
      <c r="Q895" s="348"/>
    </row>
    <row r="896" spans="1:17">
      <c r="A896" s="216"/>
      <c r="B896" s="217">
        <v>209</v>
      </c>
      <c r="C896" s="353" t="s">
        <v>270</v>
      </c>
      <c r="D896" s="354"/>
      <c r="E896" s="354"/>
      <c r="F896" s="354"/>
      <c r="G896" s="354"/>
      <c r="H896" s="355"/>
      <c r="I896" s="239"/>
      <c r="J896" s="241"/>
      <c r="K896" s="241"/>
      <c r="L896" s="241"/>
      <c r="M896" s="241"/>
      <c r="N896" s="238">
        <f t="shared" si="33"/>
        <v>0</v>
      </c>
      <c r="O896" s="238">
        <f>(SUM(I896:M897)/100)*P896</f>
        <v>0</v>
      </c>
      <c r="P896" s="238">
        <v>5</v>
      </c>
      <c r="Q896" s="348">
        <v>5</v>
      </c>
    </row>
    <row r="897" spans="1:17">
      <c r="A897" s="216"/>
      <c r="B897" s="217"/>
      <c r="C897" s="353"/>
      <c r="D897" s="354"/>
      <c r="E897" s="354"/>
      <c r="F897" s="354"/>
      <c r="G897" s="354"/>
      <c r="H897" s="355"/>
      <c r="I897" s="239"/>
      <c r="J897" s="241"/>
      <c r="K897" s="241"/>
      <c r="L897" s="241"/>
      <c r="M897" s="241"/>
      <c r="N897" s="238"/>
      <c r="O897" s="238"/>
      <c r="P897" s="238"/>
      <c r="Q897" s="348"/>
    </row>
    <row r="898" spans="1:17">
      <c r="A898" s="216"/>
      <c r="B898" s="217"/>
      <c r="C898" s="421" t="s">
        <v>425</v>
      </c>
      <c r="D898" s="385"/>
      <c r="E898" s="385"/>
      <c r="F898" s="385"/>
      <c r="G898" s="385"/>
      <c r="H898" s="386"/>
      <c r="I898" s="216"/>
      <c r="J898" s="238"/>
      <c r="K898" s="238"/>
      <c r="L898" s="238"/>
      <c r="M898" s="238"/>
      <c r="N898" s="238"/>
      <c r="O898" s="238"/>
      <c r="P898" s="238"/>
      <c r="Q898" s="348">
        <v>16</v>
      </c>
    </row>
    <row r="899" spans="1:17">
      <c r="A899" s="216"/>
      <c r="B899" s="217"/>
      <c r="C899" s="421"/>
      <c r="D899" s="385"/>
      <c r="E899" s="385"/>
      <c r="F899" s="385"/>
      <c r="G899" s="385"/>
      <c r="H899" s="386"/>
      <c r="I899" s="216"/>
      <c r="J899" s="238"/>
      <c r="K899" s="238"/>
      <c r="L899" s="238"/>
      <c r="M899" s="238"/>
      <c r="N899" s="238"/>
      <c r="O899" s="238"/>
      <c r="P899" s="238"/>
      <c r="Q899" s="348"/>
    </row>
    <row r="900" spans="1:17">
      <c r="A900" s="216"/>
      <c r="B900" s="217" t="s">
        <v>114</v>
      </c>
      <c r="C900" s="414" t="s">
        <v>426</v>
      </c>
      <c r="D900" s="415"/>
      <c r="E900" s="415"/>
      <c r="F900" s="415"/>
      <c r="G900" s="415"/>
      <c r="H900" s="416"/>
      <c r="I900" s="305"/>
      <c r="J900" s="241"/>
      <c r="K900" s="241"/>
      <c r="L900" s="241"/>
      <c r="M900" s="241"/>
      <c r="N900" s="238">
        <f>IF(O900=0,IF(I900="NA",P900,O900),0)</f>
        <v>0</v>
      </c>
      <c r="O900" s="238">
        <f>(SUM(I900:M901)/100)*P900</f>
        <v>0</v>
      </c>
      <c r="P900" s="238">
        <v>4</v>
      </c>
      <c r="Q900" s="417"/>
    </row>
    <row r="901" spans="1:17">
      <c r="A901" s="216"/>
      <c r="B901" s="217"/>
      <c r="C901" s="414"/>
      <c r="D901" s="415"/>
      <c r="E901" s="415"/>
      <c r="F901" s="415"/>
      <c r="G901" s="415"/>
      <c r="H901" s="416"/>
      <c r="I901" s="239"/>
      <c r="J901" s="241"/>
      <c r="K901" s="241"/>
      <c r="L901" s="241"/>
      <c r="M901" s="241"/>
      <c r="N901" s="238"/>
      <c r="O901" s="238"/>
      <c r="P901" s="238"/>
      <c r="Q901" s="417"/>
    </row>
    <row r="902" spans="1:17">
      <c r="A902" s="216"/>
      <c r="B902" s="217">
        <v>151</v>
      </c>
      <c r="C902" s="234" t="s">
        <v>271</v>
      </c>
      <c r="D902" s="235"/>
      <c r="E902" s="235"/>
      <c r="F902" s="235"/>
      <c r="G902" s="235"/>
      <c r="H902" s="235"/>
      <c r="I902" s="305"/>
      <c r="J902" s="241"/>
      <c r="K902" s="241"/>
      <c r="L902" s="241"/>
      <c r="M902" s="241"/>
      <c r="N902" s="238">
        <f>IF(O902=0,IF(I902="NA",P902,O902),0)</f>
        <v>0</v>
      </c>
      <c r="O902" s="238">
        <f>(SUM(I902:M904)/100)*P902</f>
        <v>0</v>
      </c>
      <c r="P902" s="238">
        <v>4</v>
      </c>
      <c r="Q902" s="417"/>
    </row>
    <row r="903" spans="1:17">
      <c r="A903" s="216"/>
      <c r="B903" s="217"/>
      <c r="C903" s="236"/>
      <c r="D903" s="237"/>
      <c r="E903" s="237"/>
      <c r="F903" s="237"/>
      <c r="G903" s="237"/>
      <c r="H903" s="237"/>
      <c r="I903" s="239"/>
      <c r="J903" s="241"/>
      <c r="K903" s="241"/>
      <c r="L903" s="241"/>
      <c r="M903" s="241"/>
      <c r="N903" s="238"/>
      <c r="O903" s="238"/>
      <c r="P903" s="238"/>
      <c r="Q903" s="417"/>
    </row>
    <row r="904" spans="1:17">
      <c r="A904" s="216"/>
      <c r="B904" s="217"/>
      <c r="C904" s="236"/>
      <c r="D904" s="237"/>
      <c r="E904" s="237"/>
      <c r="F904" s="237"/>
      <c r="G904" s="237"/>
      <c r="H904" s="237"/>
      <c r="I904" s="239"/>
      <c r="J904" s="241"/>
      <c r="K904" s="241"/>
      <c r="L904" s="241"/>
      <c r="M904" s="241"/>
      <c r="N904" s="238"/>
      <c r="O904" s="238"/>
      <c r="P904" s="238"/>
      <c r="Q904" s="417"/>
    </row>
    <row r="905" spans="1:17">
      <c r="A905" s="216"/>
      <c r="B905" s="217">
        <v>152</v>
      </c>
      <c r="C905" s="414" t="s">
        <v>272</v>
      </c>
      <c r="D905" s="415"/>
      <c r="E905" s="415"/>
      <c r="F905" s="415"/>
      <c r="G905" s="415"/>
      <c r="H905" s="35"/>
      <c r="I905" s="305"/>
      <c r="J905" s="241"/>
      <c r="K905" s="241"/>
      <c r="L905" s="241"/>
      <c r="M905" s="241"/>
      <c r="N905" s="238">
        <f>IF(O905=0,IF(I905="NA",P905,O905),0)</f>
        <v>0</v>
      </c>
      <c r="O905" s="238">
        <f>(SUM(I905:M906)/100)*P905</f>
        <v>0</v>
      </c>
      <c r="P905" s="238">
        <v>4</v>
      </c>
      <c r="Q905" s="417"/>
    </row>
    <row r="906" spans="1:17">
      <c r="A906" s="216"/>
      <c r="B906" s="217"/>
      <c r="C906" s="414"/>
      <c r="D906" s="415"/>
      <c r="E906" s="415"/>
      <c r="F906" s="415"/>
      <c r="G906" s="415"/>
      <c r="H906" s="35"/>
      <c r="I906" s="239"/>
      <c r="J906" s="241"/>
      <c r="K906" s="241"/>
      <c r="L906" s="241"/>
      <c r="M906" s="241"/>
      <c r="N906" s="238"/>
      <c r="O906" s="238"/>
      <c r="P906" s="238"/>
      <c r="Q906" s="417"/>
    </row>
    <row r="907" spans="1:17">
      <c r="A907" s="216"/>
      <c r="B907" s="217">
        <v>153</v>
      </c>
      <c r="C907" s="414" t="s">
        <v>273</v>
      </c>
      <c r="D907" s="415"/>
      <c r="E907" s="415"/>
      <c r="F907" s="415"/>
      <c r="G907" s="415"/>
      <c r="H907" s="35"/>
      <c r="I907" s="305"/>
      <c r="J907" s="241"/>
      <c r="K907" s="241"/>
      <c r="L907" s="241"/>
      <c r="M907" s="241"/>
      <c r="N907" s="238">
        <f>IF(O907=0,IF(I907="NA",P907,O907),0)</f>
        <v>0</v>
      </c>
      <c r="O907" s="238">
        <f>(SUM(I907:M908)/100)*P907</f>
        <v>0</v>
      </c>
      <c r="P907" s="238">
        <v>4</v>
      </c>
      <c r="Q907" s="417"/>
    </row>
    <row r="908" spans="1:17" ht="13.5" thickBot="1">
      <c r="A908" s="347"/>
      <c r="B908" s="339"/>
      <c r="C908" s="419"/>
      <c r="D908" s="420"/>
      <c r="E908" s="420"/>
      <c r="F908" s="420"/>
      <c r="G908" s="420"/>
      <c r="H908" s="104"/>
      <c r="I908" s="309"/>
      <c r="J908" s="249"/>
      <c r="K908" s="249"/>
      <c r="L908" s="249"/>
      <c r="M908" s="249"/>
      <c r="N908" s="258"/>
      <c r="O908" s="258"/>
      <c r="P908" s="258"/>
      <c r="Q908" s="418"/>
    </row>
    <row r="909" spans="1:17">
      <c r="A909" s="4"/>
      <c r="B909" s="4"/>
      <c r="C909" s="6"/>
      <c r="D909" s="6"/>
      <c r="E909" s="6"/>
      <c r="F909" s="6"/>
      <c r="G909" s="6"/>
      <c r="H909" s="6"/>
      <c r="I909" s="4"/>
      <c r="J909" s="4"/>
      <c r="K909" s="4"/>
      <c r="L909" s="4"/>
      <c r="M909" s="4"/>
      <c r="N909" s="4"/>
      <c r="O909" s="4"/>
      <c r="P909" s="4"/>
      <c r="Q909" s="4"/>
    </row>
    <row r="910" spans="1:17">
      <c r="A910" s="4"/>
      <c r="B910" s="4"/>
      <c r="C910" s="6"/>
      <c r="D910" s="6"/>
      <c r="E910" s="6"/>
      <c r="F910" s="6"/>
      <c r="G910" s="6"/>
      <c r="H910" s="6"/>
      <c r="I910" s="4"/>
      <c r="J910" s="4"/>
      <c r="K910" s="4"/>
      <c r="L910" s="4"/>
      <c r="M910" s="4"/>
      <c r="N910" s="4"/>
      <c r="O910" s="4"/>
      <c r="P910" s="4"/>
      <c r="Q910" s="4"/>
    </row>
    <row r="911" spans="1:17">
      <c r="A911" s="4"/>
      <c r="B911" s="4"/>
      <c r="C911" s="6"/>
      <c r="D911" s="6"/>
      <c r="E911" s="6"/>
      <c r="F911" s="6"/>
      <c r="G911" s="6"/>
      <c r="H911" s="6"/>
      <c r="I911" s="4"/>
      <c r="J911" s="4"/>
      <c r="K911" s="4"/>
      <c r="L911" s="4"/>
      <c r="M911" s="4"/>
      <c r="N911" s="4"/>
      <c r="O911" s="4"/>
      <c r="P911" s="4"/>
      <c r="Q911" s="4"/>
    </row>
    <row r="912" spans="1:17">
      <c r="A912" s="4"/>
      <c r="B912" s="4"/>
      <c r="C912" s="6"/>
      <c r="D912" s="6"/>
      <c r="E912" s="6"/>
      <c r="F912" s="6"/>
      <c r="G912" s="6"/>
      <c r="H912" s="6"/>
      <c r="I912" s="4"/>
      <c r="J912" s="4"/>
      <c r="K912" s="4"/>
      <c r="L912" s="4"/>
      <c r="M912" s="4"/>
      <c r="N912" s="4"/>
      <c r="O912" s="4"/>
      <c r="P912" s="4"/>
      <c r="Q912" s="4"/>
    </row>
    <row r="913" spans="1:17">
      <c r="A913" s="4"/>
      <c r="B913" s="4"/>
      <c r="C913" s="6"/>
      <c r="D913" s="6"/>
      <c r="E913" s="6"/>
      <c r="F913" s="6"/>
      <c r="G913" s="6"/>
      <c r="H913" s="6"/>
      <c r="I913" s="4"/>
      <c r="J913" s="4"/>
      <c r="K913" s="4"/>
      <c r="L913" s="4"/>
      <c r="M913" s="4"/>
      <c r="N913" s="4"/>
      <c r="O913" s="4"/>
      <c r="P913" s="4"/>
      <c r="Q913" s="4"/>
    </row>
    <row r="914" spans="1:17">
      <c r="A914" s="4"/>
      <c r="B914" s="4"/>
      <c r="C914" s="6"/>
      <c r="D914" s="6"/>
      <c r="E914" s="6"/>
      <c r="F914" s="6"/>
      <c r="G914" s="6"/>
      <c r="H914" s="6"/>
      <c r="I914" s="4"/>
      <c r="J914" s="4"/>
      <c r="K914" s="4"/>
      <c r="L914" s="4"/>
      <c r="M914" s="4"/>
      <c r="N914" s="4"/>
      <c r="O914" s="4"/>
      <c r="P914" s="4"/>
      <c r="Q914" s="4"/>
    </row>
    <row r="915" spans="1:17">
      <c r="A915" s="4"/>
      <c r="B915" s="4"/>
      <c r="C915" s="6"/>
      <c r="D915" s="6"/>
      <c r="E915" s="6"/>
      <c r="F915" s="6"/>
      <c r="G915" s="6"/>
      <c r="H915" s="6"/>
      <c r="I915" s="4"/>
      <c r="J915" s="4"/>
      <c r="K915" s="4"/>
      <c r="L915" s="4"/>
      <c r="M915" s="4"/>
      <c r="N915" s="4"/>
      <c r="O915" s="4"/>
      <c r="P915" s="4"/>
      <c r="Q915" s="4"/>
    </row>
    <row r="916" spans="1:17">
      <c r="A916" s="4"/>
      <c r="B916" s="4"/>
      <c r="C916" s="6"/>
      <c r="D916" s="6"/>
      <c r="E916" s="6"/>
      <c r="F916" s="6"/>
      <c r="G916" s="6"/>
      <c r="H916" s="6"/>
      <c r="I916" s="4"/>
      <c r="J916" s="4"/>
      <c r="K916" s="4"/>
      <c r="L916" s="4"/>
      <c r="M916" s="4"/>
      <c r="N916" s="4"/>
      <c r="O916" s="4"/>
      <c r="P916" s="4"/>
      <c r="Q916" s="4"/>
    </row>
    <row r="917" spans="1:17" ht="13.5" thickBot="1"/>
    <row r="918" spans="1:17">
      <c r="A918" s="187" t="s">
        <v>209</v>
      </c>
      <c r="B918" s="188"/>
      <c r="C918" s="225" t="s">
        <v>104</v>
      </c>
      <c r="D918" s="226"/>
      <c r="E918" s="226"/>
      <c r="F918" s="226"/>
      <c r="G918" s="227"/>
      <c r="H918" s="28"/>
      <c r="I918" s="225" t="s">
        <v>214</v>
      </c>
      <c r="J918" s="264"/>
      <c r="K918" s="264"/>
      <c r="L918" s="226"/>
      <c r="M918" s="227"/>
      <c r="N918" s="310" t="s">
        <v>321</v>
      </c>
      <c r="O918" s="300" t="s">
        <v>222</v>
      </c>
      <c r="P918" s="300" t="s">
        <v>478</v>
      </c>
      <c r="Q918" s="300" t="s">
        <v>223</v>
      </c>
    </row>
    <row r="919" spans="1:17">
      <c r="A919" s="189"/>
      <c r="B919" s="190"/>
      <c r="C919" s="183"/>
      <c r="D919" s="228"/>
      <c r="E919" s="228"/>
      <c r="F919" s="228"/>
      <c r="G919" s="185"/>
      <c r="H919" s="29"/>
      <c r="I919" s="183"/>
      <c r="J919" s="257"/>
      <c r="K919" s="257"/>
      <c r="L919" s="228"/>
      <c r="M919" s="185"/>
      <c r="N919" s="311"/>
      <c r="O919" s="301"/>
      <c r="P919" s="301"/>
      <c r="Q919" s="301"/>
    </row>
    <row r="920" spans="1:17">
      <c r="A920" s="191"/>
      <c r="B920" s="192"/>
      <c r="C920" s="183"/>
      <c r="D920" s="228"/>
      <c r="E920" s="228"/>
      <c r="F920" s="228"/>
      <c r="G920" s="185"/>
      <c r="H920" s="29"/>
      <c r="I920" s="183"/>
      <c r="J920" s="257"/>
      <c r="K920" s="257"/>
      <c r="L920" s="228"/>
      <c r="M920" s="185"/>
      <c r="N920" s="311"/>
      <c r="O920" s="301"/>
      <c r="P920" s="301"/>
      <c r="Q920" s="301"/>
    </row>
    <row r="921" spans="1:17">
      <c r="A921" s="183" t="s">
        <v>210</v>
      </c>
      <c r="B921" s="185" t="s">
        <v>211</v>
      </c>
      <c r="C921" s="218" t="s">
        <v>179</v>
      </c>
      <c r="D921" s="219"/>
      <c r="E921" s="219"/>
      <c r="F921" s="219"/>
      <c r="G921" s="220"/>
      <c r="H921" s="29"/>
      <c r="I921" s="183" t="s">
        <v>301</v>
      </c>
      <c r="J921" s="257"/>
      <c r="K921" s="257"/>
      <c r="L921" s="228"/>
      <c r="M921" s="185"/>
      <c r="N921" s="311"/>
      <c r="O921" s="301"/>
      <c r="P921" s="301"/>
      <c r="Q921" s="301"/>
    </row>
    <row r="922" spans="1:17">
      <c r="A922" s="183"/>
      <c r="B922" s="185"/>
      <c r="C922" s="189"/>
      <c r="D922" s="221"/>
      <c r="E922" s="221"/>
      <c r="F922" s="221"/>
      <c r="G922" s="190"/>
      <c r="H922" s="29"/>
      <c r="I922" s="183"/>
      <c r="J922" s="257"/>
      <c r="K922" s="257"/>
      <c r="L922" s="228"/>
      <c r="M922" s="185"/>
      <c r="N922" s="311"/>
      <c r="O922" s="301"/>
      <c r="P922" s="301"/>
      <c r="Q922" s="301"/>
    </row>
    <row r="923" spans="1:17" ht="13.5" thickBot="1">
      <c r="A923" s="250"/>
      <c r="B923" s="251"/>
      <c r="C923" s="189"/>
      <c r="D923" s="221"/>
      <c r="E923" s="221"/>
      <c r="F923" s="221"/>
      <c r="G923" s="190"/>
      <c r="H923" s="31"/>
      <c r="I923" s="20">
        <v>0</v>
      </c>
      <c r="J923" s="73">
        <v>25</v>
      </c>
      <c r="K923" s="73">
        <v>50</v>
      </c>
      <c r="L923" s="21">
        <v>75</v>
      </c>
      <c r="M923" s="22">
        <v>100</v>
      </c>
      <c r="N923" s="311"/>
      <c r="O923" s="302"/>
      <c r="P923" s="302"/>
      <c r="Q923" s="302"/>
    </row>
    <row r="924" spans="1:17">
      <c r="A924" s="372"/>
      <c r="B924" s="268"/>
      <c r="C924" s="409" t="s">
        <v>427</v>
      </c>
      <c r="D924" s="410"/>
      <c r="E924" s="410"/>
      <c r="F924" s="410"/>
      <c r="G924" s="410"/>
      <c r="H924" s="411"/>
      <c r="I924" s="372"/>
      <c r="J924" s="256"/>
      <c r="K924" s="256"/>
      <c r="L924" s="256"/>
      <c r="M924" s="256"/>
      <c r="N924" s="256"/>
      <c r="O924" s="256"/>
      <c r="P924" s="256"/>
      <c r="Q924" s="394"/>
    </row>
    <row r="925" spans="1:17">
      <c r="A925" s="216"/>
      <c r="B925" s="217"/>
      <c r="C925" s="384"/>
      <c r="D925" s="385"/>
      <c r="E925" s="385"/>
      <c r="F925" s="385"/>
      <c r="G925" s="385"/>
      <c r="H925" s="386"/>
      <c r="I925" s="216"/>
      <c r="J925" s="238"/>
      <c r="K925" s="238"/>
      <c r="L925" s="238"/>
      <c r="M925" s="238"/>
      <c r="N925" s="238"/>
      <c r="O925" s="238"/>
      <c r="P925" s="238"/>
      <c r="Q925" s="322"/>
    </row>
    <row r="926" spans="1:17">
      <c r="A926" s="216">
        <v>9.34</v>
      </c>
      <c r="B926" s="217"/>
      <c r="C926" s="408" t="s">
        <v>274</v>
      </c>
      <c r="D926" s="379"/>
      <c r="E926" s="379"/>
      <c r="F926" s="379"/>
      <c r="G926" s="379"/>
      <c r="H926" s="380"/>
      <c r="I926" s="239"/>
      <c r="J926" s="241"/>
      <c r="K926" s="241"/>
      <c r="L926" s="241"/>
      <c r="M926" s="241"/>
      <c r="N926" s="238">
        <f>IF(O926=0,IF(I926="NA",P926,O926),0)</f>
        <v>0</v>
      </c>
      <c r="O926" s="238">
        <f>(SUM(I926:M927)/100)*P926</f>
        <v>0</v>
      </c>
      <c r="P926" s="238">
        <v>5</v>
      </c>
      <c r="Q926" s="348">
        <v>5</v>
      </c>
    </row>
    <row r="927" spans="1:17">
      <c r="A927" s="216"/>
      <c r="B927" s="217"/>
      <c r="C927" s="378"/>
      <c r="D927" s="379"/>
      <c r="E927" s="379"/>
      <c r="F927" s="379"/>
      <c r="G927" s="379"/>
      <c r="H927" s="380"/>
      <c r="I927" s="239"/>
      <c r="J927" s="241"/>
      <c r="K927" s="241"/>
      <c r="L927" s="241"/>
      <c r="M927" s="241"/>
      <c r="N927" s="238"/>
      <c r="O927" s="238"/>
      <c r="P927" s="238"/>
      <c r="Q927" s="348"/>
    </row>
    <row r="928" spans="1:17">
      <c r="A928" s="329">
        <v>3.13</v>
      </c>
      <c r="B928" s="330"/>
      <c r="C928" s="412" t="s">
        <v>132</v>
      </c>
      <c r="D928" s="413"/>
      <c r="E928" s="413"/>
      <c r="F928" s="413"/>
      <c r="G928" s="413"/>
      <c r="H928" s="125"/>
      <c r="I928" s="216"/>
      <c r="J928" s="238"/>
      <c r="K928" s="238"/>
      <c r="L928" s="238"/>
      <c r="M928" s="238"/>
      <c r="N928" s="238"/>
      <c r="O928" s="238"/>
      <c r="P928" s="238"/>
      <c r="Q928" s="348">
        <v>4</v>
      </c>
    </row>
    <row r="929" spans="1:17">
      <c r="A929" s="329"/>
      <c r="B929" s="330"/>
      <c r="C929" s="412"/>
      <c r="D929" s="413"/>
      <c r="E929" s="413"/>
      <c r="F929" s="413"/>
      <c r="G929" s="413"/>
      <c r="H929" s="125"/>
      <c r="I929" s="216"/>
      <c r="J929" s="238"/>
      <c r="K929" s="238"/>
      <c r="L929" s="238"/>
      <c r="M929" s="238"/>
      <c r="N929" s="238"/>
      <c r="O929" s="238"/>
      <c r="P929" s="238"/>
      <c r="Q929" s="348"/>
    </row>
    <row r="930" spans="1:17">
      <c r="A930" s="329"/>
      <c r="B930" s="330"/>
      <c r="C930" s="231" t="s">
        <v>428</v>
      </c>
      <c r="D930" s="232"/>
      <c r="E930" s="232"/>
      <c r="F930" s="232"/>
      <c r="G930" s="232"/>
      <c r="H930" s="124"/>
      <c r="I930" s="239"/>
      <c r="J930" s="241"/>
      <c r="K930" s="241"/>
      <c r="L930" s="241"/>
      <c r="M930" s="241"/>
      <c r="N930" s="238">
        <f t="shared" ref="N930:N946" si="34">IF(O930=0,IF(I930="NA",P930,O930),0)</f>
        <v>0</v>
      </c>
      <c r="O930" s="238">
        <f>(SUM(I930:M931)/100)*P930</f>
        <v>0</v>
      </c>
      <c r="P930" s="238">
        <v>0.5</v>
      </c>
      <c r="Q930" s="322"/>
    </row>
    <row r="931" spans="1:17">
      <c r="A931" s="329"/>
      <c r="B931" s="330"/>
      <c r="C931" s="231"/>
      <c r="D931" s="232"/>
      <c r="E931" s="232"/>
      <c r="F931" s="232"/>
      <c r="G931" s="232"/>
      <c r="H931" s="124"/>
      <c r="I931" s="239"/>
      <c r="J931" s="241"/>
      <c r="K931" s="241"/>
      <c r="L931" s="241"/>
      <c r="M931" s="241"/>
      <c r="N931" s="238"/>
      <c r="O931" s="238"/>
      <c r="P931" s="238"/>
      <c r="Q931" s="322"/>
    </row>
    <row r="932" spans="1:17">
      <c r="A932" s="329"/>
      <c r="B932" s="330"/>
      <c r="C932" s="231" t="s">
        <v>429</v>
      </c>
      <c r="D932" s="232"/>
      <c r="E932" s="232"/>
      <c r="F932" s="232"/>
      <c r="G932" s="232"/>
      <c r="H932" s="233"/>
      <c r="I932" s="239"/>
      <c r="J932" s="241"/>
      <c r="K932" s="241"/>
      <c r="L932" s="241"/>
      <c r="M932" s="241"/>
      <c r="N932" s="238">
        <f t="shared" si="34"/>
        <v>0</v>
      </c>
      <c r="O932" s="238">
        <f>(SUM(I932:M933)/100)*P932</f>
        <v>0</v>
      </c>
      <c r="P932" s="238">
        <v>0.5</v>
      </c>
      <c r="Q932" s="322"/>
    </row>
    <row r="933" spans="1:17">
      <c r="A933" s="329"/>
      <c r="B933" s="330"/>
      <c r="C933" s="231"/>
      <c r="D933" s="232"/>
      <c r="E933" s="232"/>
      <c r="F933" s="232"/>
      <c r="G933" s="232"/>
      <c r="H933" s="233"/>
      <c r="I933" s="239"/>
      <c r="J933" s="241"/>
      <c r="K933" s="241"/>
      <c r="L933" s="241"/>
      <c r="M933" s="241"/>
      <c r="N933" s="238"/>
      <c r="O933" s="238"/>
      <c r="P933" s="238"/>
      <c r="Q933" s="322"/>
    </row>
    <row r="934" spans="1:17">
      <c r="A934" s="329"/>
      <c r="B934" s="330"/>
      <c r="C934" s="231" t="s">
        <v>430</v>
      </c>
      <c r="D934" s="405"/>
      <c r="E934" s="405"/>
      <c r="F934" s="405"/>
      <c r="G934" s="405"/>
      <c r="H934" s="406"/>
      <c r="I934" s="239"/>
      <c r="J934" s="241"/>
      <c r="K934" s="241"/>
      <c r="L934" s="241"/>
      <c r="M934" s="241"/>
      <c r="N934" s="238">
        <f t="shared" si="34"/>
        <v>0</v>
      </c>
      <c r="O934" s="238">
        <f>(SUM(I934:M935)/100)*P934</f>
        <v>0</v>
      </c>
      <c r="P934" s="238">
        <v>0.5</v>
      </c>
      <c r="Q934" s="322"/>
    </row>
    <row r="935" spans="1:17">
      <c r="A935" s="329"/>
      <c r="B935" s="330"/>
      <c r="C935" s="407"/>
      <c r="D935" s="405"/>
      <c r="E935" s="405"/>
      <c r="F935" s="405"/>
      <c r="G935" s="405"/>
      <c r="H935" s="406"/>
      <c r="I935" s="239"/>
      <c r="J935" s="241"/>
      <c r="K935" s="241"/>
      <c r="L935" s="241"/>
      <c r="M935" s="241"/>
      <c r="N935" s="238"/>
      <c r="O935" s="238"/>
      <c r="P935" s="238"/>
      <c r="Q935" s="322"/>
    </row>
    <row r="936" spans="1:17">
      <c r="A936" s="329"/>
      <c r="B936" s="330"/>
      <c r="C936" s="231" t="s">
        <v>431</v>
      </c>
      <c r="D936" s="232"/>
      <c r="E936" s="232"/>
      <c r="F936" s="232"/>
      <c r="G936" s="232"/>
      <c r="H936" s="233"/>
      <c r="I936" s="239"/>
      <c r="J936" s="241"/>
      <c r="K936" s="241"/>
      <c r="L936" s="241"/>
      <c r="M936" s="241"/>
      <c r="N936" s="238">
        <f t="shared" si="34"/>
        <v>0</v>
      </c>
      <c r="O936" s="238">
        <f>(SUM(I936:M937)/100)*P936</f>
        <v>0</v>
      </c>
      <c r="P936" s="238">
        <v>0.5</v>
      </c>
      <c r="Q936" s="322"/>
    </row>
    <row r="937" spans="1:17">
      <c r="A937" s="329"/>
      <c r="B937" s="330"/>
      <c r="C937" s="231"/>
      <c r="D937" s="232"/>
      <c r="E937" s="232"/>
      <c r="F937" s="232"/>
      <c r="G937" s="232"/>
      <c r="H937" s="233"/>
      <c r="I937" s="239"/>
      <c r="J937" s="241"/>
      <c r="K937" s="241"/>
      <c r="L937" s="241"/>
      <c r="M937" s="241"/>
      <c r="N937" s="238"/>
      <c r="O937" s="238"/>
      <c r="P937" s="238"/>
      <c r="Q937" s="322"/>
    </row>
    <row r="938" spans="1:17">
      <c r="A938" s="329"/>
      <c r="B938" s="330"/>
      <c r="C938" s="231" t="s">
        <v>275</v>
      </c>
      <c r="D938" s="232"/>
      <c r="E938" s="232"/>
      <c r="F938" s="232"/>
      <c r="G938" s="232"/>
      <c r="H938" s="233"/>
      <c r="I938" s="239"/>
      <c r="J938" s="241"/>
      <c r="K938" s="241"/>
      <c r="L938" s="241"/>
      <c r="M938" s="241"/>
      <c r="N938" s="238">
        <f t="shared" si="34"/>
        <v>0</v>
      </c>
      <c r="O938" s="238">
        <f>(SUM(I938:M939)/100)*P938</f>
        <v>0</v>
      </c>
      <c r="P938" s="238">
        <v>0.5</v>
      </c>
      <c r="Q938" s="322"/>
    </row>
    <row r="939" spans="1:17">
      <c r="A939" s="329"/>
      <c r="B939" s="330"/>
      <c r="C939" s="231"/>
      <c r="D939" s="232"/>
      <c r="E939" s="232"/>
      <c r="F939" s="232"/>
      <c r="G939" s="232"/>
      <c r="H939" s="233"/>
      <c r="I939" s="239"/>
      <c r="J939" s="241"/>
      <c r="K939" s="241"/>
      <c r="L939" s="241"/>
      <c r="M939" s="241"/>
      <c r="N939" s="238"/>
      <c r="O939" s="238"/>
      <c r="P939" s="238"/>
      <c r="Q939" s="322"/>
    </row>
    <row r="940" spans="1:17">
      <c r="A940" s="329"/>
      <c r="B940" s="330"/>
      <c r="C940" s="231" t="s">
        <v>432</v>
      </c>
      <c r="D940" s="232"/>
      <c r="E940" s="232"/>
      <c r="F940" s="232"/>
      <c r="G940" s="232"/>
      <c r="H940" s="233"/>
      <c r="I940" s="239"/>
      <c r="J940" s="241"/>
      <c r="K940" s="241"/>
      <c r="L940" s="241"/>
      <c r="M940" s="241"/>
      <c r="N940" s="238">
        <f t="shared" si="34"/>
        <v>0</v>
      </c>
      <c r="O940" s="238">
        <f>(SUM(I940:M941)/100)*P940</f>
        <v>0</v>
      </c>
      <c r="P940" s="238">
        <v>0.5</v>
      </c>
      <c r="Q940" s="322"/>
    </row>
    <row r="941" spans="1:17">
      <c r="A941" s="329"/>
      <c r="B941" s="330"/>
      <c r="C941" s="231"/>
      <c r="D941" s="232"/>
      <c r="E941" s="232"/>
      <c r="F941" s="232"/>
      <c r="G941" s="232"/>
      <c r="H941" s="233"/>
      <c r="I941" s="239"/>
      <c r="J941" s="241"/>
      <c r="K941" s="241"/>
      <c r="L941" s="241"/>
      <c r="M941" s="241"/>
      <c r="N941" s="238"/>
      <c r="O941" s="238"/>
      <c r="P941" s="238"/>
      <c r="Q941" s="322"/>
    </row>
    <row r="942" spans="1:17">
      <c r="A942" s="329"/>
      <c r="B942" s="330"/>
      <c r="C942" s="231" t="s">
        <v>433</v>
      </c>
      <c r="D942" s="232"/>
      <c r="E942" s="232"/>
      <c r="F942" s="232"/>
      <c r="G942" s="232"/>
      <c r="H942" s="233"/>
      <c r="I942" s="239"/>
      <c r="J942" s="241"/>
      <c r="K942" s="241"/>
      <c r="L942" s="241"/>
      <c r="M942" s="241"/>
      <c r="N942" s="238">
        <f t="shared" si="34"/>
        <v>0</v>
      </c>
      <c r="O942" s="238">
        <f>(SUM(I942:M943)/100)*P942</f>
        <v>0</v>
      </c>
      <c r="P942" s="238">
        <v>0.5</v>
      </c>
      <c r="Q942" s="322"/>
    </row>
    <row r="943" spans="1:17">
      <c r="A943" s="329"/>
      <c r="B943" s="330"/>
      <c r="C943" s="231"/>
      <c r="D943" s="232"/>
      <c r="E943" s="232"/>
      <c r="F943" s="232"/>
      <c r="G943" s="232"/>
      <c r="H943" s="233"/>
      <c r="I943" s="239"/>
      <c r="J943" s="241"/>
      <c r="K943" s="241"/>
      <c r="L943" s="241"/>
      <c r="M943" s="241"/>
      <c r="N943" s="238"/>
      <c r="O943" s="238"/>
      <c r="P943" s="238"/>
      <c r="Q943" s="322"/>
    </row>
    <row r="944" spans="1:17">
      <c r="A944" s="329"/>
      <c r="B944" s="330"/>
      <c r="C944" s="231" t="s">
        <v>434</v>
      </c>
      <c r="D944" s="232"/>
      <c r="E944" s="232"/>
      <c r="F944" s="232"/>
      <c r="G944" s="232"/>
      <c r="H944" s="233"/>
      <c r="I944" s="239"/>
      <c r="J944" s="241"/>
      <c r="K944" s="241"/>
      <c r="L944" s="241"/>
      <c r="M944" s="241"/>
      <c r="N944" s="238">
        <f t="shared" si="34"/>
        <v>0</v>
      </c>
      <c r="O944" s="238">
        <f>(SUM(I944:M945)/100)*P944</f>
        <v>0</v>
      </c>
      <c r="P944" s="238">
        <v>0.5</v>
      </c>
      <c r="Q944" s="322"/>
    </row>
    <row r="945" spans="1:17">
      <c r="A945" s="329"/>
      <c r="B945" s="330"/>
      <c r="C945" s="231"/>
      <c r="D945" s="232"/>
      <c r="E945" s="232"/>
      <c r="F945" s="232"/>
      <c r="G945" s="232"/>
      <c r="H945" s="233"/>
      <c r="I945" s="239"/>
      <c r="J945" s="241"/>
      <c r="K945" s="241"/>
      <c r="L945" s="241"/>
      <c r="M945" s="241"/>
      <c r="N945" s="238"/>
      <c r="O945" s="238"/>
      <c r="P945" s="238"/>
      <c r="Q945" s="322"/>
    </row>
    <row r="946" spans="1:17">
      <c r="A946" s="329"/>
      <c r="B946" s="330">
        <v>65</v>
      </c>
      <c r="C946" s="403" t="s">
        <v>435</v>
      </c>
      <c r="D946" s="404"/>
      <c r="E946" s="404"/>
      <c r="F946" s="404"/>
      <c r="G946" s="404"/>
      <c r="H946" s="103"/>
      <c r="I946" s="239"/>
      <c r="J946" s="241"/>
      <c r="K946" s="241"/>
      <c r="L946" s="241"/>
      <c r="M946" s="241"/>
      <c r="N946" s="238">
        <f t="shared" si="34"/>
        <v>0</v>
      </c>
      <c r="O946" s="238">
        <f>(SUM(I946:M948)/100)*P946</f>
        <v>0</v>
      </c>
      <c r="P946" s="238">
        <v>4</v>
      </c>
      <c r="Q946" s="348">
        <v>4</v>
      </c>
    </row>
    <row r="947" spans="1:17">
      <c r="A947" s="329"/>
      <c r="B947" s="330"/>
      <c r="C947" s="403"/>
      <c r="D947" s="404"/>
      <c r="E947" s="404"/>
      <c r="F947" s="404"/>
      <c r="G947" s="404"/>
      <c r="H947" s="103"/>
      <c r="I947" s="239"/>
      <c r="J947" s="241"/>
      <c r="K947" s="241"/>
      <c r="L947" s="241"/>
      <c r="M947" s="241"/>
      <c r="N947" s="238"/>
      <c r="O947" s="238"/>
      <c r="P947" s="238"/>
      <c r="Q947" s="348"/>
    </row>
    <row r="948" spans="1:17">
      <c r="A948" s="329"/>
      <c r="B948" s="330"/>
      <c r="C948" s="403"/>
      <c r="D948" s="404"/>
      <c r="E948" s="404"/>
      <c r="F948" s="404"/>
      <c r="G948" s="404"/>
      <c r="H948" s="103"/>
      <c r="I948" s="239"/>
      <c r="J948" s="241"/>
      <c r="K948" s="241"/>
      <c r="L948" s="241"/>
      <c r="M948" s="241"/>
      <c r="N948" s="238"/>
      <c r="O948" s="238"/>
      <c r="P948" s="238"/>
      <c r="Q948" s="348"/>
    </row>
    <row r="949" spans="1:17">
      <c r="A949" s="329"/>
      <c r="B949" s="330" t="s">
        <v>129</v>
      </c>
      <c r="C949" s="403" t="s">
        <v>436</v>
      </c>
      <c r="D949" s="404"/>
      <c r="E949" s="404"/>
      <c r="F949" s="404"/>
      <c r="G949" s="404"/>
      <c r="H949" s="103"/>
      <c r="I949" s="239"/>
      <c r="J949" s="241"/>
      <c r="K949" s="241"/>
      <c r="L949" s="241"/>
      <c r="M949" s="241"/>
      <c r="N949" s="238">
        <f>IF(O949=0,IF(I949="NA",P949,O949),0)</f>
        <v>0</v>
      </c>
      <c r="O949" s="238">
        <f>(SUM(I949:M950)/100)*P949</f>
        <v>0</v>
      </c>
      <c r="P949" s="238">
        <v>5</v>
      </c>
      <c r="Q949" s="348">
        <v>5</v>
      </c>
    </row>
    <row r="950" spans="1:17">
      <c r="A950" s="329"/>
      <c r="B950" s="330"/>
      <c r="C950" s="403"/>
      <c r="D950" s="404"/>
      <c r="E950" s="404"/>
      <c r="F950" s="404"/>
      <c r="G950" s="404"/>
      <c r="H950" s="103"/>
      <c r="I950" s="239"/>
      <c r="J950" s="241"/>
      <c r="K950" s="241"/>
      <c r="L950" s="241"/>
      <c r="M950" s="241"/>
      <c r="N950" s="238"/>
      <c r="O950" s="238"/>
      <c r="P950" s="238"/>
      <c r="Q950" s="348"/>
    </row>
    <row r="951" spans="1:17">
      <c r="A951" s="328"/>
      <c r="B951" s="327">
        <v>84</v>
      </c>
      <c r="C951" s="401" t="s">
        <v>469</v>
      </c>
      <c r="D951" s="402"/>
      <c r="E951" s="402"/>
      <c r="F951" s="402"/>
      <c r="G951" s="402"/>
      <c r="H951" s="103"/>
      <c r="I951" s="216"/>
      <c r="J951" s="238"/>
      <c r="K951" s="238"/>
      <c r="L951" s="238"/>
      <c r="M951" s="238"/>
      <c r="N951" s="238"/>
      <c r="O951" s="238"/>
      <c r="P951" s="238"/>
      <c r="Q951" s="322"/>
    </row>
    <row r="952" spans="1:17">
      <c r="A952" s="181"/>
      <c r="B952" s="178"/>
      <c r="C952" s="401"/>
      <c r="D952" s="402"/>
      <c r="E952" s="402"/>
      <c r="F952" s="402"/>
      <c r="G952" s="402"/>
      <c r="H952" s="112"/>
      <c r="I952" s="216"/>
      <c r="J952" s="238"/>
      <c r="K952" s="238"/>
      <c r="L952" s="238"/>
      <c r="M952" s="238"/>
      <c r="N952" s="238"/>
      <c r="O952" s="238"/>
      <c r="P952" s="238"/>
      <c r="Q952" s="322"/>
    </row>
    <row r="953" spans="1:17">
      <c r="A953" s="181"/>
      <c r="B953" s="178"/>
      <c r="C953" s="229" t="s">
        <v>437</v>
      </c>
      <c r="D953" s="230"/>
      <c r="E953" s="230"/>
      <c r="F953" s="230"/>
      <c r="G953" s="230"/>
      <c r="H953" s="116"/>
      <c r="I953" s="239"/>
      <c r="J953" s="241"/>
      <c r="K953" s="241"/>
      <c r="L953" s="241"/>
      <c r="M953" s="241"/>
      <c r="N953" s="238">
        <f t="shared" ref="N953:N969" si="35">IF(O953=0,IF(I953="NA",P953,O953),0)</f>
        <v>0</v>
      </c>
      <c r="O953" s="238">
        <f t="shared" ref="O953:O963" si="36">(SUM(I953:M954)/100)*P953</f>
        <v>0</v>
      </c>
      <c r="P953" s="238">
        <v>0.4</v>
      </c>
      <c r="Q953" s="348">
        <v>5</v>
      </c>
    </row>
    <row r="954" spans="1:17">
      <c r="A954" s="181"/>
      <c r="B954" s="178"/>
      <c r="C954" s="229"/>
      <c r="D954" s="230"/>
      <c r="E954" s="230"/>
      <c r="F954" s="230"/>
      <c r="G954" s="230"/>
      <c r="H954" s="116"/>
      <c r="I954" s="239"/>
      <c r="J954" s="241"/>
      <c r="K954" s="241"/>
      <c r="L954" s="241"/>
      <c r="M954" s="241"/>
      <c r="N954" s="238"/>
      <c r="O954" s="238"/>
      <c r="P954" s="238"/>
      <c r="Q954" s="348"/>
    </row>
    <row r="955" spans="1:17">
      <c r="A955" s="181"/>
      <c r="B955" s="178"/>
      <c r="C955" s="229" t="s">
        <v>276</v>
      </c>
      <c r="D955" s="230"/>
      <c r="E955" s="230"/>
      <c r="F955" s="230"/>
      <c r="G955" s="230"/>
      <c r="H955" s="116"/>
      <c r="I955" s="239"/>
      <c r="J955" s="241"/>
      <c r="K955" s="241"/>
      <c r="L955" s="241"/>
      <c r="M955" s="241"/>
      <c r="N955" s="238">
        <f t="shared" si="35"/>
        <v>0</v>
      </c>
      <c r="O955" s="238">
        <f t="shared" si="36"/>
        <v>0</v>
      </c>
      <c r="P955" s="238">
        <v>0.5</v>
      </c>
      <c r="Q955" s="322"/>
    </row>
    <row r="956" spans="1:17">
      <c r="A956" s="181"/>
      <c r="B956" s="178"/>
      <c r="C956" s="229"/>
      <c r="D956" s="230"/>
      <c r="E956" s="230"/>
      <c r="F956" s="230"/>
      <c r="G956" s="230"/>
      <c r="H956" s="116"/>
      <c r="I956" s="239"/>
      <c r="J956" s="241"/>
      <c r="K956" s="241"/>
      <c r="L956" s="241"/>
      <c r="M956" s="241"/>
      <c r="N956" s="238"/>
      <c r="O956" s="238"/>
      <c r="P956" s="238"/>
      <c r="Q956" s="322"/>
    </row>
    <row r="957" spans="1:17">
      <c r="A957" s="181"/>
      <c r="B957" s="178"/>
      <c r="C957" s="229" t="s">
        <v>438</v>
      </c>
      <c r="D957" s="230"/>
      <c r="E957" s="230"/>
      <c r="F957" s="230"/>
      <c r="G957" s="230"/>
      <c r="H957" s="116"/>
      <c r="I957" s="239"/>
      <c r="J957" s="241"/>
      <c r="K957" s="241"/>
      <c r="L957" s="241"/>
      <c r="M957" s="241"/>
      <c r="N957" s="238">
        <f t="shared" si="35"/>
        <v>0</v>
      </c>
      <c r="O957" s="238">
        <f t="shared" si="36"/>
        <v>0</v>
      </c>
      <c r="P957" s="238">
        <v>0.4</v>
      </c>
      <c r="Q957" s="322"/>
    </row>
    <row r="958" spans="1:17">
      <c r="A958" s="181"/>
      <c r="B958" s="178"/>
      <c r="C958" s="229"/>
      <c r="D958" s="230"/>
      <c r="E958" s="230"/>
      <c r="F958" s="230"/>
      <c r="G958" s="230"/>
      <c r="H958" s="116"/>
      <c r="I958" s="239"/>
      <c r="J958" s="241"/>
      <c r="K958" s="241"/>
      <c r="L958" s="241"/>
      <c r="M958" s="241"/>
      <c r="N958" s="238"/>
      <c r="O958" s="238"/>
      <c r="P958" s="238"/>
      <c r="Q958" s="322"/>
    </row>
    <row r="959" spans="1:17">
      <c r="A959" s="181"/>
      <c r="B959" s="178"/>
      <c r="C959" s="229" t="s">
        <v>439</v>
      </c>
      <c r="D959" s="230"/>
      <c r="E959" s="230"/>
      <c r="F959" s="230"/>
      <c r="G959" s="230"/>
      <c r="H959" s="387"/>
      <c r="I959" s="239"/>
      <c r="J959" s="241"/>
      <c r="K959" s="241"/>
      <c r="L959" s="241"/>
      <c r="M959" s="241"/>
      <c r="N959" s="238">
        <f t="shared" si="35"/>
        <v>0</v>
      </c>
      <c r="O959" s="238">
        <f t="shared" si="36"/>
        <v>0</v>
      </c>
      <c r="P959" s="238">
        <v>0.5</v>
      </c>
      <c r="Q959" s="322"/>
    </row>
    <row r="960" spans="1:17">
      <c r="A960" s="181"/>
      <c r="B960" s="178"/>
      <c r="C960" s="229"/>
      <c r="D960" s="230"/>
      <c r="E960" s="230"/>
      <c r="F960" s="230"/>
      <c r="G960" s="230"/>
      <c r="H960" s="387"/>
      <c r="I960" s="239"/>
      <c r="J960" s="241"/>
      <c r="K960" s="241"/>
      <c r="L960" s="241"/>
      <c r="M960" s="241"/>
      <c r="N960" s="238"/>
      <c r="O960" s="238"/>
      <c r="P960" s="238"/>
      <c r="Q960" s="322"/>
    </row>
    <row r="961" spans="1:17" ht="12.75" customHeight="1">
      <c r="A961" s="181"/>
      <c r="B961" s="178"/>
      <c r="C961" s="229" t="s">
        <v>440</v>
      </c>
      <c r="D961" s="230"/>
      <c r="E961" s="230"/>
      <c r="F961" s="230"/>
      <c r="G961" s="230"/>
      <c r="H961" s="387"/>
      <c r="I961" s="239"/>
      <c r="J961" s="241"/>
      <c r="K961" s="241"/>
      <c r="L961" s="241"/>
      <c r="M961" s="241"/>
      <c r="N961" s="238">
        <f t="shared" si="35"/>
        <v>0</v>
      </c>
      <c r="O961" s="238">
        <f t="shared" si="36"/>
        <v>0</v>
      </c>
      <c r="P961" s="238">
        <v>0.5</v>
      </c>
      <c r="Q961" s="322"/>
    </row>
    <row r="962" spans="1:17">
      <c r="A962" s="181"/>
      <c r="B962" s="178"/>
      <c r="C962" s="229"/>
      <c r="D962" s="230"/>
      <c r="E962" s="230"/>
      <c r="F962" s="230"/>
      <c r="G962" s="230"/>
      <c r="H962" s="387"/>
      <c r="I962" s="239"/>
      <c r="J962" s="241"/>
      <c r="K962" s="241"/>
      <c r="L962" s="241"/>
      <c r="M962" s="241"/>
      <c r="N962" s="238"/>
      <c r="O962" s="238"/>
      <c r="P962" s="238"/>
      <c r="Q962" s="322"/>
    </row>
    <row r="963" spans="1:17">
      <c r="A963" s="181"/>
      <c r="B963" s="178"/>
      <c r="C963" s="229" t="s">
        <v>441</v>
      </c>
      <c r="D963" s="230"/>
      <c r="E963" s="230"/>
      <c r="F963" s="230"/>
      <c r="G963" s="230"/>
      <c r="H963" s="387"/>
      <c r="I963" s="239"/>
      <c r="J963" s="241"/>
      <c r="K963" s="241"/>
      <c r="L963" s="241"/>
      <c r="M963" s="241"/>
      <c r="N963" s="238">
        <f t="shared" si="35"/>
        <v>0</v>
      </c>
      <c r="O963" s="238">
        <f t="shared" si="36"/>
        <v>0</v>
      </c>
      <c r="P963" s="238">
        <v>0.5</v>
      </c>
      <c r="Q963" s="322"/>
    </row>
    <row r="964" spans="1:17">
      <c r="A964" s="181"/>
      <c r="B964" s="178"/>
      <c r="C964" s="229"/>
      <c r="D964" s="230"/>
      <c r="E964" s="230"/>
      <c r="F964" s="230"/>
      <c r="G964" s="230"/>
      <c r="H964" s="387"/>
      <c r="I964" s="239"/>
      <c r="J964" s="241"/>
      <c r="K964" s="241"/>
      <c r="L964" s="241"/>
      <c r="M964" s="241"/>
      <c r="N964" s="238"/>
      <c r="O964" s="238"/>
      <c r="P964" s="238"/>
      <c r="Q964" s="322"/>
    </row>
    <row r="965" spans="1:17">
      <c r="A965" s="181"/>
      <c r="B965" s="178"/>
      <c r="C965" s="229" t="s">
        <v>442</v>
      </c>
      <c r="D965" s="230"/>
      <c r="E965" s="230"/>
      <c r="F965" s="230"/>
      <c r="G965" s="230"/>
      <c r="H965" s="387"/>
      <c r="I965" s="239"/>
      <c r="J965" s="241"/>
      <c r="K965" s="241"/>
      <c r="L965" s="241"/>
      <c r="M965" s="241"/>
      <c r="N965" s="238">
        <f t="shared" si="35"/>
        <v>0</v>
      </c>
      <c r="O965" s="238">
        <f>(SUM(I965:M966)/100)*P965</f>
        <v>0</v>
      </c>
      <c r="P965" s="238">
        <v>0.5</v>
      </c>
      <c r="Q965" s="322"/>
    </row>
    <row r="966" spans="1:17" ht="30" customHeight="1">
      <c r="A966" s="181"/>
      <c r="B966" s="178"/>
      <c r="C966" s="229"/>
      <c r="D966" s="230"/>
      <c r="E966" s="230"/>
      <c r="F966" s="230"/>
      <c r="G966" s="230"/>
      <c r="H966" s="387"/>
      <c r="I966" s="239"/>
      <c r="J966" s="241"/>
      <c r="K966" s="241"/>
      <c r="L966" s="241"/>
      <c r="M966" s="241"/>
      <c r="N966" s="238"/>
      <c r="O966" s="238"/>
      <c r="P966" s="238"/>
      <c r="Q966" s="322"/>
    </row>
    <row r="967" spans="1:17">
      <c r="A967" s="181"/>
      <c r="B967" s="178"/>
      <c r="C967" s="229" t="s">
        <v>443</v>
      </c>
      <c r="D967" s="230"/>
      <c r="E967" s="230"/>
      <c r="F967" s="230"/>
      <c r="G967" s="230"/>
      <c r="H967" s="387"/>
      <c r="I967" s="239"/>
      <c r="J967" s="241"/>
      <c r="K967" s="241"/>
      <c r="L967" s="241"/>
      <c r="M967" s="241"/>
      <c r="N967" s="238">
        <f t="shared" si="35"/>
        <v>0</v>
      </c>
      <c r="O967" s="238">
        <f>(SUM(I967:M968)/100)*P967</f>
        <v>0</v>
      </c>
      <c r="P967" s="238">
        <v>0.4</v>
      </c>
      <c r="Q967" s="322"/>
    </row>
    <row r="968" spans="1:17">
      <c r="A968" s="181"/>
      <c r="B968" s="178"/>
      <c r="C968" s="229"/>
      <c r="D968" s="230"/>
      <c r="E968" s="230"/>
      <c r="F968" s="230"/>
      <c r="G968" s="230"/>
      <c r="H968" s="387"/>
      <c r="I968" s="239"/>
      <c r="J968" s="241"/>
      <c r="K968" s="241"/>
      <c r="L968" s="241"/>
      <c r="M968" s="241"/>
      <c r="N968" s="238"/>
      <c r="O968" s="238"/>
      <c r="P968" s="238"/>
      <c r="Q968" s="322"/>
    </row>
    <row r="969" spans="1:17">
      <c r="A969" s="181"/>
      <c r="B969" s="178"/>
      <c r="C969" s="229" t="s">
        <v>470</v>
      </c>
      <c r="D969" s="230"/>
      <c r="E969" s="230"/>
      <c r="F969" s="230"/>
      <c r="G969" s="230"/>
      <c r="H969" s="387"/>
      <c r="I969" s="239"/>
      <c r="J969" s="241"/>
      <c r="K969" s="241"/>
      <c r="L969" s="241"/>
      <c r="M969" s="241"/>
      <c r="N969" s="238">
        <f t="shared" si="35"/>
        <v>0</v>
      </c>
      <c r="O969" s="238">
        <f>(SUM(I969:M970)/100)*P969</f>
        <v>0</v>
      </c>
      <c r="P969" s="238">
        <v>0.4</v>
      </c>
      <c r="Q969" s="322"/>
    </row>
    <row r="970" spans="1:17" ht="13.5" thickBot="1">
      <c r="A970" s="332"/>
      <c r="B970" s="331"/>
      <c r="C970" s="395"/>
      <c r="D970" s="396"/>
      <c r="E970" s="396"/>
      <c r="F970" s="396"/>
      <c r="G970" s="396"/>
      <c r="H970" s="397"/>
      <c r="I970" s="309"/>
      <c r="J970" s="249"/>
      <c r="K970" s="249"/>
      <c r="L970" s="249"/>
      <c r="M970" s="249"/>
      <c r="N970" s="258"/>
      <c r="O970" s="258"/>
      <c r="P970" s="258"/>
      <c r="Q970" s="323"/>
    </row>
    <row r="971" spans="1:17" s="17" customFormat="1">
      <c r="A971" s="58"/>
      <c r="B971" s="58"/>
      <c r="C971" s="85"/>
      <c r="D971" s="85"/>
      <c r="E971" s="85"/>
      <c r="F971" s="85"/>
      <c r="G971" s="85"/>
      <c r="H971" s="85"/>
      <c r="I971" s="4"/>
      <c r="J971" s="4"/>
      <c r="K971" s="4"/>
      <c r="L971" s="4"/>
      <c r="M971" s="4"/>
      <c r="N971" s="4"/>
      <c r="O971" s="4"/>
      <c r="P971" s="4"/>
      <c r="Q971" s="45"/>
    </row>
    <row r="972" spans="1:17" s="17" customFormat="1">
      <c r="A972" s="58"/>
      <c r="B972" s="58"/>
      <c r="C972" s="85"/>
      <c r="D972" s="85"/>
      <c r="E972" s="85"/>
      <c r="F972" s="85"/>
      <c r="G972" s="85"/>
      <c r="H972" s="85"/>
      <c r="I972" s="4"/>
      <c r="J972" s="4"/>
      <c r="K972" s="4"/>
      <c r="L972" s="4"/>
      <c r="M972" s="4"/>
      <c r="N972" s="4"/>
      <c r="O972" s="4"/>
      <c r="P972" s="4"/>
      <c r="Q972" s="45"/>
    </row>
    <row r="973" spans="1:17" s="17" customFormat="1">
      <c r="A973" s="58"/>
      <c r="B973" s="58"/>
      <c r="C973" s="85"/>
      <c r="D973" s="85"/>
      <c r="E973" s="85"/>
      <c r="F973" s="85"/>
      <c r="G973" s="85"/>
      <c r="H973" s="85"/>
      <c r="I973" s="4"/>
      <c r="J973" s="4"/>
      <c r="K973" s="4"/>
      <c r="L973" s="4"/>
      <c r="M973" s="4"/>
      <c r="N973" s="4"/>
      <c r="O973" s="4"/>
      <c r="P973" s="4"/>
      <c r="Q973" s="45"/>
    </row>
    <row r="974" spans="1:17" s="17" customFormat="1">
      <c r="A974" s="58"/>
      <c r="B974" s="58"/>
      <c r="C974" s="85"/>
      <c r="D974" s="85"/>
      <c r="E974" s="85"/>
      <c r="F974" s="85"/>
      <c r="G974" s="85"/>
      <c r="H974" s="85"/>
      <c r="I974" s="4"/>
      <c r="J974" s="4"/>
      <c r="K974" s="4"/>
      <c r="L974" s="4"/>
      <c r="M974" s="4"/>
      <c r="N974" s="4"/>
      <c r="O974" s="4"/>
      <c r="P974" s="4"/>
      <c r="Q974" s="45"/>
    </row>
    <row r="975" spans="1:17" s="17" customFormat="1">
      <c r="A975" s="58"/>
      <c r="B975" s="58"/>
      <c r="C975" s="85"/>
      <c r="D975" s="85"/>
      <c r="E975" s="85"/>
      <c r="F975" s="85"/>
      <c r="G975" s="85"/>
      <c r="H975" s="85"/>
      <c r="I975" s="4"/>
      <c r="J975" s="4"/>
      <c r="K975" s="4"/>
      <c r="L975" s="4"/>
      <c r="M975" s="4"/>
      <c r="N975" s="4"/>
      <c r="O975" s="4"/>
      <c r="P975" s="4"/>
      <c r="Q975" s="45"/>
    </row>
    <row r="976" spans="1:17" s="17" customFormat="1" ht="13.5" thickBot="1">
      <c r="A976" s="58"/>
      <c r="B976" s="58"/>
      <c r="C976" s="85"/>
      <c r="D976" s="85"/>
      <c r="E976" s="85"/>
      <c r="F976" s="85"/>
      <c r="G976" s="85"/>
      <c r="H976" s="85"/>
      <c r="I976" s="4"/>
      <c r="J976" s="4"/>
      <c r="K976" s="4"/>
      <c r="L976" s="4"/>
      <c r="M976" s="4"/>
      <c r="N976" s="4"/>
      <c r="O976" s="4"/>
      <c r="P976" s="4"/>
      <c r="Q976" s="45"/>
    </row>
    <row r="977" spans="1:17" s="17" customFormat="1">
      <c r="A977" s="187" t="s">
        <v>209</v>
      </c>
      <c r="B977" s="188"/>
      <c r="C977" s="225" t="s">
        <v>104</v>
      </c>
      <c r="D977" s="226"/>
      <c r="E977" s="226"/>
      <c r="F977" s="226"/>
      <c r="G977" s="227"/>
      <c r="H977" s="28"/>
      <c r="I977" s="225" t="s">
        <v>214</v>
      </c>
      <c r="J977" s="264"/>
      <c r="K977" s="264"/>
      <c r="L977" s="226"/>
      <c r="M977" s="227"/>
      <c r="N977" s="310" t="s">
        <v>321</v>
      </c>
      <c r="O977" s="300" t="s">
        <v>222</v>
      </c>
      <c r="P977" s="300" t="s">
        <v>478</v>
      </c>
      <c r="Q977" s="300" t="s">
        <v>223</v>
      </c>
    </row>
    <row r="978" spans="1:17" s="17" customFormat="1">
      <c r="A978" s="189"/>
      <c r="B978" s="190"/>
      <c r="C978" s="183"/>
      <c r="D978" s="228"/>
      <c r="E978" s="228"/>
      <c r="F978" s="228"/>
      <c r="G978" s="185"/>
      <c r="H978" s="29"/>
      <c r="I978" s="183"/>
      <c r="J978" s="257"/>
      <c r="K978" s="257"/>
      <c r="L978" s="228"/>
      <c r="M978" s="185"/>
      <c r="N978" s="311"/>
      <c r="O978" s="301"/>
      <c r="P978" s="301"/>
      <c r="Q978" s="301"/>
    </row>
    <row r="979" spans="1:17" s="17" customFormat="1">
      <c r="A979" s="191"/>
      <c r="B979" s="192"/>
      <c r="C979" s="183"/>
      <c r="D979" s="228"/>
      <c r="E979" s="228"/>
      <c r="F979" s="228"/>
      <c r="G979" s="185"/>
      <c r="H979" s="29"/>
      <c r="I979" s="183"/>
      <c r="J979" s="257"/>
      <c r="K979" s="257"/>
      <c r="L979" s="228"/>
      <c r="M979" s="185"/>
      <c r="N979" s="311"/>
      <c r="O979" s="301"/>
      <c r="P979" s="301"/>
      <c r="Q979" s="301"/>
    </row>
    <row r="980" spans="1:17" s="17" customFormat="1">
      <c r="A980" s="183" t="s">
        <v>210</v>
      </c>
      <c r="B980" s="185" t="s">
        <v>211</v>
      </c>
      <c r="C980" s="218" t="s">
        <v>179</v>
      </c>
      <c r="D980" s="219"/>
      <c r="E980" s="219"/>
      <c r="F980" s="219"/>
      <c r="G980" s="220"/>
      <c r="H980" s="29"/>
      <c r="I980" s="183" t="s">
        <v>301</v>
      </c>
      <c r="J980" s="257"/>
      <c r="K980" s="257"/>
      <c r="L980" s="228"/>
      <c r="M980" s="185"/>
      <c r="N980" s="311"/>
      <c r="O980" s="301"/>
      <c r="P980" s="301"/>
      <c r="Q980" s="301"/>
    </row>
    <row r="981" spans="1:17" s="17" customFormat="1">
      <c r="A981" s="183"/>
      <c r="B981" s="185"/>
      <c r="C981" s="189"/>
      <c r="D981" s="221"/>
      <c r="E981" s="221"/>
      <c r="F981" s="221"/>
      <c r="G981" s="190"/>
      <c r="H981" s="29"/>
      <c r="I981" s="183"/>
      <c r="J981" s="257"/>
      <c r="K981" s="257"/>
      <c r="L981" s="228"/>
      <c r="M981" s="185"/>
      <c r="N981" s="311"/>
      <c r="O981" s="301"/>
      <c r="P981" s="301"/>
      <c r="Q981" s="301"/>
    </row>
    <row r="982" spans="1:17" s="17" customFormat="1" ht="13.5" thickBot="1">
      <c r="A982" s="184"/>
      <c r="B982" s="186"/>
      <c r="C982" s="222"/>
      <c r="D982" s="223"/>
      <c r="E982" s="223"/>
      <c r="F982" s="223"/>
      <c r="G982" s="224"/>
      <c r="H982" s="30"/>
      <c r="I982" s="20">
        <v>0</v>
      </c>
      <c r="J982" s="73">
        <v>25</v>
      </c>
      <c r="K982" s="73">
        <v>50</v>
      </c>
      <c r="L982" s="21">
        <v>75</v>
      </c>
      <c r="M982" s="22">
        <v>100</v>
      </c>
      <c r="N982" s="311"/>
      <c r="O982" s="302"/>
      <c r="P982" s="302"/>
      <c r="Q982" s="302"/>
    </row>
    <row r="983" spans="1:17">
      <c r="A983" s="180"/>
      <c r="B983" s="177"/>
      <c r="C983" s="398" t="s">
        <v>444</v>
      </c>
      <c r="D983" s="399"/>
      <c r="E983" s="399"/>
      <c r="F983" s="399"/>
      <c r="G983" s="399"/>
      <c r="H983" s="400"/>
      <c r="I983" s="356"/>
      <c r="J983" s="263"/>
      <c r="K983" s="263"/>
      <c r="L983" s="263"/>
      <c r="M983" s="263"/>
      <c r="N983" s="256">
        <f>IF(O983=0,IF(I983="NA",P983,O983),0)</f>
        <v>0</v>
      </c>
      <c r="O983" s="256">
        <f>(SUM(I983:M984)/100)*P983</f>
        <v>0</v>
      </c>
      <c r="P983" s="256">
        <v>0.5</v>
      </c>
      <c r="Q983" s="394"/>
    </row>
    <row r="984" spans="1:17">
      <c r="A984" s="181"/>
      <c r="B984" s="178"/>
      <c r="C984" s="229"/>
      <c r="D984" s="230"/>
      <c r="E984" s="230"/>
      <c r="F984" s="230"/>
      <c r="G984" s="230"/>
      <c r="H984" s="387"/>
      <c r="I984" s="239"/>
      <c r="J984" s="241"/>
      <c r="K984" s="241"/>
      <c r="L984" s="241"/>
      <c r="M984" s="241"/>
      <c r="N984" s="238"/>
      <c r="O984" s="238"/>
      <c r="P984" s="238"/>
      <c r="Q984" s="322"/>
    </row>
    <row r="985" spans="1:17">
      <c r="A985" s="181"/>
      <c r="B985" s="178"/>
      <c r="C985" s="229" t="s">
        <v>445</v>
      </c>
      <c r="D985" s="230"/>
      <c r="E985" s="230"/>
      <c r="F985" s="230"/>
      <c r="G985" s="230"/>
      <c r="H985" s="387"/>
      <c r="I985" s="239"/>
      <c r="J985" s="241"/>
      <c r="K985" s="241"/>
      <c r="L985" s="241"/>
      <c r="M985" s="241"/>
      <c r="N985" s="238">
        <f>IF(O985=0,IF(I985="NA",P985,O985),0)</f>
        <v>0</v>
      </c>
      <c r="O985" s="238">
        <f>(SUM(I985:M986)/100)*P985</f>
        <v>0</v>
      </c>
      <c r="P985" s="238">
        <v>0.4</v>
      </c>
      <c r="Q985" s="322"/>
    </row>
    <row r="986" spans="1:17">
      <c r="A986" s="182"/>
      <c r="B986" s="179"/>
      <c r="C986" s="229"/>
      <c r="D986" s="230"/>
      <c r="E986" s="230"/>
      <c r="F986" s="230"/>
      <c r="G986" s="230"/>
      <c r="H986" s="387"/>
      <c r="I986" s="239"/>
      <c r="J986" s="241"/>
      <c r="K986" s="241"/>
      <c r="L986" s="241"/>
      <c r="M986" s="241"/>
      <c r="N986" s="238"/>
      <c r="O986" s="238"/>
      <c r="P986" s="238"/>
      <c r="Q986" s="322"/>
    </row>
    <row r="987" spans="1:17">
      <c r="A987" s="329"/>
      <c r="B987" s="330">
        <v>85</v>
      </c>
      <c r="C987" s="229" t="s">
        <v>446</v>
      </c>
      <c r="D987" s="230"/>
      <c r="E987" s="230"/>
      <c r="F987" s="230"/>
      <c r="G987" s="230"/>
      <c r="H987" s="387"/>
      <c r="I987" s="239"/>
      <c r="J987" s="241"/>
      <c r="K987" s="241"/>
      <c r="L987" s="241"/>
      <c r="M987" s="241"/>
      <c r="N987" s="238">
        <f>IF(O987=0,IF(I987="NA",P987,O987),0)</f>
        <v>0</v>
      </c>
      <c r="O987" s="238">
        <f>(SUM(I987:M988)/100)*P987</f>
        <v>0</v>
      </c>
      <c r="P987" s="238">
        <v>3</v>
      </c>
      <c r="Q987" s="348">
        <v>3</v>
      </c>
    </row>
    <row r="988" spans="1:17">
      <c r="A988" s="329"/>
      <c r="B988" s="330"/>
      <c r="C988" s="229"/>
      <c r="D988" s="230"/>
      <c r="E988" s="230"/>
      <c r="F988" s="230"/>
      <c r="G988" s="230"/>
      <c r="H988" s="387"/>
      <c r="I988" s="239"/>
      <c r="J988" s="241"/>
      <c r="K988" s="241"/>
      <c r="L988" s="241"/>
      <c r="M988" s="241"/>
      <c r="N988" s="238"/>
      <c r="O988" s="238"/>
      <c r="P988" s="238"/>
      <c r="Q988" s="348"/>
    </row>
    <row r="989" spans="1:17">
      <c r="A989" s="328"/>
      <c r="B989" s="327">
        <v>91</v>
      </c>
      <c r="C989" s="391" t="s">
        <v>277</v>
      </c>
      <c r="D989" s="392"/>
      <c r="E989" s="392"/>
      <c r="F989" s="392"/>
      <c r="G989" s="392"/>
      <c r="H989" s="393"/>
      <c r="I989" s="216"/>
      <c r="J989" s="238"/>
      <c r="K989" s="238"/>
      <c r="L989" s="238"/>
      <c r="M989" s="238"/>
      <c r="N989" s="238"/>
      <c r="O989" s="238"/>
      <c r="P989" s="238"/>
      <c r="Q989" s="348">
        <v>3</v>
      </c>
    </row>
    <row r="990" spans="1:17">
      <c r="A990" s="181"/>
      <c r="B990" s="178"/>
      <c r="C990" s="391"/>
      <c r="D990" s="392"/>
      <c r="E990" s="392"/>
      <c r="F990" s="392"/>
      <c r="G990" s="392"/>
      <c r="H990" s="393"/>
      <c r="I990" s="216"/>
      <c r="J990" s="238"/>
      <c r="K990" s="238"/>
      <c r="L990" s="238"/>
      <c r="M990" s="238"/>
      <c r="N990" s="238"/>
      <c r="O990" s="238"/>
      <c r="P990" s="238"/>
      <c r="Q990" s="348"/>
    </row>
    <row r="991" spans="1:17">
      <c r="A991" s="181"/>
      <c r="B991" s="178"/>
      <c r="C991" s="229" t="s">
        <v>447</v>
      </c>
      <c r="D991" s="230"/>
      <c r="E991" s="230"/>
      <c r="F991" s="230"/>
      <c r="G991" s="230"/>
      <c r="H991" s="387"/>
      <c r="I991" s="239"/>
      <c r="J991" s="241"/>
      <c r="K991" s="241"/>
      <c r="L991" s="241"/>
      <c r="M991" s="241"/>
      <c r="N991" s="238">
        <f t="shared" ref="N991:N1003" si="37">IF(O991=0,IF(I991="NA",P991,O991),0)</f>
        <v>0</v>
      </c>
      <c r="O991" s="238">
        <f>(SUM(I991:M992)/100)*P991</f>
        <v>0</v>
      </c>
      <c r="P991" s="238">
        <v>0.4</v>
      </c>
      <c r="Q991" s="322"/>
    </row>
    <row r="992" spans="1:17">
      <c r="A992" s="181"/>
      <c r="B992" s="178"/>
      <c r="C992" s="229"/>
      <c r="D992" s="230"/>
      <c r="E992" s="230"/>
      <c r="F992" s="230"/>
      <c r="G992" s="230"/>
      <c r="H992" s="387"/>
      <c r="I992" s="239"/>
      <c r="J992" s="241"/>
      <c r="K992" s="241"/>
      <c r="L992" s="241"/>
      <c r="M992" s="241"/>
      <c r="N992" s="238"/>
      <c r="O992" s="238"/>
      <c r="P992" s="238"/>
      <c r="Q992" s="322"/>
    </row>
    <row r="993" spans="1:17">
      <c r="A993" s="181"/>
      <c r="B993" s="178"/>
      <c r="C993" s="229" t="s">
        <v>448</v>
      </c>
      <c r="D993" s="230"/>
      <c r="E993" s="230"/>
      <c r="F993" s="230"/>
      <c r="G993" s="230"/>
      <c r="H993" s="387"/>
      <c r="I993" s="239"/>
      <c r="J993" s="241"/>
      <c r="K993" s="241"/>
      <c r="L993" s="241"/>
      <c r="M993" s="241"/>
      <c r="N993" s="238">
        <f t="shared" si="37"/>
        <v>0</v>
      </c>
      <c r="O993" s="238">
        <f>(SUM(I993:M994)/100)*P993</f>
        <v>0</v>
      </c>
      <c r="P993" s="238">
        <v>0.4</v>
      </c>
      <c r="Q993" s="322"/>
    </row>
    <row r="994" spans="1:17">
      <c r="A994" s="181"/>
      <c r="B994" s="178"/>
      <c r="C994" s="229"/>
      <c r="D994" s="230"/>
      <c r="E994" s="230"/>
      <c r="F994" s="230"/>
      <c r="G994" s="230"/>
      <c r="H994" s="387"/>
      <c r="I994" s="239"/>
      <c r="J994" s="241"/>
      <c r="K994" s="241"/>
      <c r="L994" s="241"/>
      <c r="M994" s="241"/>
      <c r="N994" s="238"/>
      <c r="O994" s="238"/>
      <c r="P994" s="238"/>
      <c r="Q994" s="322"/>
    </row>
    <row r="995" spans="1:17">
      <c r="A995" s="181"/>
      <c r="B995" s="178"/>
      <c r="C995" s="229" t="s">
        <v>449</v>
      </c>
      <c r="D995" s="230"/>
      <c r="E995" s="230"/>
      <c r="F995" s="230"/>
      <c r="G995" s="230"/>
      <c r="H995" s="387"/>
      <c r="I995" s="239"/>
      <c r="J995" s="241"/>
      <c r="K995" s="241"/>
      <c r="L995" s="241"/>
      <c r="M995" s="241"/>
      <c r="N995" s="238">
        <f t="shared" si="37"/>
        <v>0</v>
      </c>
      <c r="O995" s="238">
        <f>(SUM(I995:M996)/100)*P995</f>
        <v>0</v>
      </c>
      <c r="P995" s="238">
        <v>0.5</v>
      </c>
      <c r="Q995" s="322"/>
    </row>
    <row r="996" spans="1:17">
      <c r="A996" s="181"/>
      <c r="B996" s="178"/>
      <c r="C996" s="229"/>
      <c r="D996" s="230"/>
      <c r="E996" s="230"/>
      <c r="F996" s="230"/>
      <c r="G996" s="230"/>
      <c r="H996" s="387"/>
      <c r="I996" s="239"/>
      <c r="J996" s="241"/>
      <c r="K996" s="241"/>
      <c r="L996" s="241"/>
      <c r="M996" s="241"/>
      <c r="N996" s="238"/>
      <c r="O996" s="238"/>
      <c r="P996" s="238"/>
      <c r="Q996" s="322"/>
    </row>
    <row r="997" spans="1:17">
      <c r="A997" s="181"/>
      <c r="B997" s="178"/>
      <c r="C997" s="229" t="s">
        <v>454</v>
      </c>
      <c r="D997" s="230"/>
      <c r="E997" s="230"/>
      <c r="F997" s="230"/>
      <c r="G997" s="230"/>
      <c r="H997" s="387"/>
      <c r="I997" s="239"/>
      <c r="J997" s="241"/>
      <c r="K997" s="241"/>
      <c r="L997" s="241"/>
      <c r="M997" s="241"/>
      <c r="N997" s="238">
        <f t="shared" si="37"/>
        <v>0</v>
      </c>
      <c r="O997" s="238">
        <f>(SUM(I997:M998)/100)*P997</f>
        <v>0</v>
      </c>
      <c r="P997" s="238">
        <v>0.5</v>
      </c>
      <c r="Q997" s="322"/>
    </row>
    <row r="998" spans="1:17">
      <c r="A998" s="181"/>
      <c r="B998" s="178"/>
      <c r="C998" s="229"/>
      <c r="D998" s="230"/>
      <c r="E998" s="230"/>
      <c r="F998" s="230"/>
      <c r="G998" s="230"/>
      <c r="H998" s="387"/>
      <c r="I998" s="239"/>
      <c r="J998" s="241"/>
      <c r="K998" s="241"/>
      <c r="L998" s="241"/>
      <c r="M998" s="241"/>
      <c r="N998" s="238"/>
      <c r="O998" s="238"/>
      <c r="P998" s="238"/>
      <c r="Q998" s="322"/>
    </row>
    <row r="999" spans="1:17">
      <c r="A999" s="181"/>
      <c r="B999" s="178"/>
      <c r="C999" s="229" t="s">
        <v>450</v>
      </c>
      <c r="D999" s="230"/>
      <c r="E999" s="230"/>
      <c r="F999" s="230"/>
      <c r="G999" s="230"/>
      <c r="H999" s="387"/>
      <c r="I999" s="239"/>
      <c r="J999" s="241"/>
      <c r="K999" s="241"/>
      <c r="L999" s="241"/>
      <c r="M999" s="241"/>
      <c r="N999" s="238">
        <f t="shared" si="37"/>
        <v>0</v>
      </c>
      <c r="O999" s="238">
        <f>(SUM(I999:M1000)/100)*P999</f>
        <v>0</v>
      </c>
      <c r="P999" s="238">
        <v>0.4</v>
      </c>
      <c r="Q999" s="322"/>
    </row>
    <row r="1000" spans="1:17">
      <c r="A1000" s="181"/>
      <c r="B1000" s="178"/>
      <c r="C1000" s="229"/>
      <c r="D1000" s="230"/>
      <c r="E1000" s="230"/>
      <c r="F1000" s="230"/>
      <c r="G1000" s="230"/>
      <c r="H1000" s="387"/>
      <c r="I1000" s="239"/>
      <c r="J1000" s="241"/>
      <c r="K1000" s="241"/>
      <c r="L1000" s="241"/>
      <c r="M1000" s="241"/>
      <c r="N1000" s="238"/>
      <c r="O1000" s="238"/>
      <c r="P1000" s="238"/>
      <c r="Q1000" s="322"/>
    </row>
    <row r="1001" spans="1:17">
      <c r="A1001" s="181"/>
      <c r="B1001" s="178"/>
      <c r="C1001" s="229" t="s">
        <v>451</v>
      </c>
      <c r="D1001" s="230"/>
      <c r="E1001" s="230"/>
      <c r="F1001" s="230"/>
      <c r="G1001" s="230"/>
      <c r="H1001" s="387"/>
      <c r="I1001" s="239"/>
      <c r="J1001" s="241"/>
      <c r="K1001" s="241"/>
      <c r="L1001" s="241"/>
      <c r="M1001" s="241"/>
      <c r="N1001" s="238">
        <f t="shared" si="37"/>
        <v>0</v>
      </c>
      <c r="O1001" s="238">
        <f>(SUM(I1001:M1002)/100)*P1001</f>
        <v>0</v>
      </c>
      <c r="P1001" s="238">
        <v>0.4</v>
      </c>
      <c r="Q1001" s="322"/>
    </row>
    <row r="1002" spans="1:17">
      <c r="A1002" s="181"/>
      <c r="B1002" s="178"/>
      <c r="C1002" s="229"/>
      <c r="D1002" s="230"/>
      <c r="E1002" s="230"/>
      <c r="F1002" s="230"/>
      <c r="G1002" s="230"/>
      <c r="H1002" s="387"/>
      <c r="I1002" s="239"/>
      <c r="J1002" s="241"/>
      <c r="K1002" s="241"/>
      <c r="L1002" s="241"/>
      <c r="M1002" s="241"/>
      <c r="N1002" s="238"/>
      <c r="O1002" s="238"/>
      <c r="P1002" s="238"/>
      <c r="Q1002" s="322"/>
    </row>
    <row r="1003" spans="1:17">
      <c r="A1003" s="181"/>
      <c r="B1003" s="178"/>
      <c r="C1003" s="229" t="s">
        <v>452</v>
      </c>
      <c r="D1003" s="230"/>
      <c r="E1003" s="230"/>
      <c r="F1003" s="230"/>
      <c r="G1003" s="230"/>
      <c r="H1003" s="387"/>
      <c r="I1003" s="239"/>
      <c r="J1003" s="241"/>
      <c r="K1003" s="241"/>
      <c r="L1003" s="241"/>
      <c r="M1003" s="241"/>
      <c r="N1003" s="238">
        <f t="shared" si="37"/>
        <v>0</v>
      </c>
      <c r="O1003" s="238">
        <f>(SUM(I1003:M1004)/100)*P1003</f>
        <v>0</v>
      </c>
      <c r="P1003" s="238">
        <v>0.4</v>
      </c>
      <c r="Q1003" s="322"/>
    </row>
    <row r="1004" spans="1:17">
      <c r="A1004" s="182"/>
      <c r="B1004" s="179"/>
      <c r="C1004" s="229"/>
      <c r="D1004" s="230"/>
      <c r="E1004" s="230"/>
      <c r="F1004" s="230"/>
      <c r="G1004" s="230"/>
      <c r="H1004" s="387"/>
      <c r="I1004" s="239"/>
      <c r="J1004" s="241"/>
      <c r="K1004" s="241"/>
      <c r="L1004" s="241"/>
      <c r="M1004" s="241"/>
      <c r="N1004" s="238"/>
      <c r="O1004" s="238"/>
      <c r="P1004" s="238"/>
      <c r="Q1004" s="322"/>
    </row>
    <row r="1005" spans="1:17">
      <c r="A1005" s="216"/>
      <c r="B1005" s="217"/>
      <c r="C1005" s="384" t="s">
        <v>453</v>
      </c>
      <c r="D1005" s="385"/>
      <c r="E1005" s="385"/>
      <c r="F1005" s="385"/>
      <c r="G1005" s="385"/>
      <c r="H1005" s="386"/>
      <c r="I1005" s="216"/>
      <c r="J1005" s="238"/>
      <c r="K1005" s="238"/>
      <c r="L1005" s="238"/>
      <c r="M1005" s="238"/>
      <c r="N1005" s="238"/>
      <c r="O1005" s="238"/>
      <c r="P1005" s="238"/>
      <c r="Q1005" s="217"/>
    </row>
    <row r="1006" spans="1:17">
      <c r="A1006" s="216"/>
      <c r="B1006" s="217"/>
      <c r="C1006" s="384"/>
      <c r="D1006" s="385"/>
      <c r="E1006" s="385"/>
      <c r="F1006" s="385"/>
      <c r="G1006" s="385"/>
      <c r="H1006" s="386"/>
      <c r="I1006" s="216"/>
      <c r="J1006" s="238"/>
      <c r="K1006" s="238"/>
      <c r="L1006" s="238"/>
      <c r="M1006" s="238"/>
      <c r="N1006" s="238"/>
      <c r="O1006" s="238"/>
      <c r="P1006" s="238"/>
      <c r="Q1006" s="217"/>
    </row>
    <row r="1007" spans="1:17">
      <c r="A1007" s="216" t="s">
        <v>300</v>
      </c>
      <c r="B1007" s="217" t="s">
        <v>471</v>
      </c>
      <c r="C1007" s="378" t="s">
        <v>455</v>
      </c>
      <c r="D1007" s="379"/>
      <c r="E1007" s="379"/>
      <c r="F1007" s="379"/>
      <c r="G1007" s="379"/>
      <c r="H1007" s="380"/>
      <c r="I1007" s="239"/>
      <c r="J1007" s="241"/>
      <c r="K1007" s="241"/>
      <c r="L1007" s="241"/>
      <c r="M1007" s="241"/>
      <c r="N1007" s="238">
        <f>IF(O1007=0,IF(I1007="NA",P1007,O1007),0)</f>
        <v>0</v>
      </c>
      <c r="O1007" s="238">
        <f>(SUM(I1007:M1008)/100)*P1007</f>
        <v>0</v>
      </c>
      <c r="P1007" s="238">
        <v>5</v>
      </c>
      <c r="Q1007" s="348">
        <v>5</v>
      </c>
    </row>
    <row r="1008" spans="1:17">
      <c r="A1008" s="216"/>
      <c r="B1008" s="217"/>
      <c r="C1008" s="378"/>
      <c r="D1008" s="379"/>
      <c r="E1008" s="379"/>
      <c r="F1008" s="379"/>
      <c r="G1008" s="379"/>
      <c r="H1008" s="380"/>
      <c r="I1008" s="239"/>
      <c r="J1008" s="241"/>
      <c r="K1008" s="241"/>
      <c r="L1008" s="241"/>
      <c r="M1008" s="241"/>
      <c r="N1008" s="238"/>
      <c r="O1008" s="238"/>
      <c r="P1008" s="238"/>
      <c r="Q1008" s="348"/>
    </row>
    <row r="1009" spans="1:17">
      <c r="A1009" s="216">
        <v>9.39</v>
      </c>
      <c r="B1009" s="217"/>
      <c r="C1009" s="378" t="s">
        <v>456</v>
      </c>
      <c r="D1009" s="379"/>
      <c r="E1009" s="379"/>
      <c r="F1009" s="379"/>
      <c r="G1009" s="379"/>
      <c r="H1009" s="380"/>
      <c r="I1009" s="239"/>
      <c r="J1009" s="241"/>
      <c r="K1009" s="241"/>
      <c r="L1009" s="241"/>
      <c r="M1009" s="241"/>
      <c r="N1009" s="238">
        <f>IF(O1009=0,IF(I1009="NA",P1009,O1009),0)</f>
        <v>0</v>
      </c>
      <c r="O1009" s="238">
        <f>(SUM(I1009:M1010)/100)*P1009</f>
        <v>0</v>
      </c>
      <c r="P1009" s="238">
        <v>5</v>
      </c>
      <c r="Q1009" s="348">
        <v>5</v>
      </c>
    </row>
    <row r="1010" spans="1:17" ht="13.5" thickBot="1">
      <c r="A1010" s="347"/>
      <c r="B1010" s="339"/>
      <c r="C1010" s="381"/>
      <c r="D1010" s="382"/>
      <c r="E1010" s="382"/>
      <c r="F1010" s="382"/>
      <c r="G1010" s="382"/>
      <c r="H1010" s="383"/>
      <c r="I1010" s="309"/>
      <c r="J1010" s="249"/>
      <c r="K1010" s="249"/>
      <c r="L1010" s="249"/>
      <c r="M1010" s="249"/>
      <c r="N1010" s="258"/>
      <c r="O1010" s="258"/>
      <c r="P1010" s="258"/>
      <c r="Q1010" s="349"/>
    </row>
    <row r="1011" spans="1:17">
      <c r="A1011" s="187" t="s">
        <v>209</v>
      </c>
      <c r="B1011" s="188"/>
      <c r="C1011" s="225" t="s">
        <v>104</v>
      </c>
      <c r="D1011" s="226"/>
      <c r="E1011" s="226"/>
      <c r="F1011" s="226"/>
      <c r="G1011" s="227"/>
      <c r="H1011" s="28"/>
      <c r="I1011" s="367" t="s">
        <v>214</v>
      </c>
      <c r="J1011" s="368"/>
      <c r="K1011" s="368"/>
      <c r="L1011" s="369"/>
      <c r="M1011" s="370"/>
      <c r="N1011" s="310" t="s">
        <v>321</v>
      </c>
      <c r="O1011" s="371" t="s">
        <v>222</v>
      </c>
      <c r="P1011" s="371" t="s">
        <v>478</v>
      </c>
      <c r="Q1011" s="371" t="s">
        <v>223</v>
      </c>
    </row>
    <row r="1012" spans="1:17">
      <c r="A1012" s="189"/>
      <c r="B1012" s="190"/>
      <c r="C1012" s="183"/>
      <c r="D1012" s="228"/>
      <c r="E1012" s="228"/>
      <c r="F1012" s="228"/>
      <c r="G1012" s="185"/>
      <c r="H1012" s="29"/>
      <c r="I1012" s="183"/>
      <c r="J1012" s="257"/>
      <c r="K1012" s="257"/>
      <c r="L1012" s="228"/>
      <c r="M1012" s="185"/>
      <c r="N1012" s="311"/>
      <c r="O1012" s="301"/>
      <c r="P1012" s="301"/>
      <c r="Q1012" s="301"/>
    </row>
    <row r="1013" spans="1:17">
      <c r="A1013" s="191"/>
      <c r="B1013" s="192"/>
      <c r="C1013" s="183"/>
      <c r="D1013" s="228"/>
      <c r="E1013" s="228"/>
      <c r="F1013" s="228"/>
      <c r="G1013" s="185"/>
      <c r="H1013" s="29"/>
      <c r="I1013" s="183"/>
      <c r="J1013" s="257"/>
      <c r="K1013" s="257"/>
      <c r="L1013" s="228"/>
      <c r="M1013" s="185"/>
      <c r="N1013" s="311"/>
      <c r="O1013" s="301"/>
      <c r="P1013" s="301"/>
      <c r="Q1013" s="301"/>
    </row>
    <row r="1014" spans="1:17">
      <c r="A1014" s="183" t="s">
        <v>210</v>
      </c>
      <c r="B1014" s="185" t="s">
        <v>211</v>
      </c>
      <c r="C1014" s="218" t="s">
        <v>180</v>
      </c>
      <c r="D1014" s="219"/>
      <c r="E1014" s="219"/>
      <c r="F1014" s="219"/>
      <c r="G1014" s="220"/>
      <c r="H1014" s="29"/>
      <c r="I1014" s="183" t="s">
        <v>301</v>
      </c>
      <c r="J1014" s="257"/>
      <c r="K1014" s="257"/>
      <c r="L1014" s="228"/>
      <c r="M1014" s="185"/>
      <c r="N1014" s="311"/>
      <c r="O1014" s="301"/>
      <c r="P1014" s="301"/>
      <c r="Q1014" s="301"/>
    </row>
    <row r="1015" spans="1:17">
      <c r="A1015" s="183"/>
      <c r="B1015" s="185"/>
      <c r="C1015" s="189"/>
      <c r="D1015" s="221"/>
      <c r="E1015" s="221"/>
      <c r="F1015" s="221"/>
      <c r="G1015" s="190"/>
      <c r="H1015" s="29"/>
      <c r="I1015" s="183"/>
      <c r="J1015" s="257"/>
      <c r="K1015" s="257"/>
      <c r="L1015" s="228"/>
      <c r="M1015" s="185"/>
      <c r="N1015" s="311"/>
      <c r="O1015" s="301"/>
      <c r="P1015" s="301"/>
      <c r="Q1015" s="301"/>
    </row>
    <row r="1016" spans="1:17" ht="13.5" thickBot="1">
      <c r="A1016" s="184"/>
      <c r="B1016" s="186"/>
      <c r="C1016" s="222"/>
      <c r="D1016" s="223"/>
      <c r="E1016" s="223"/>
      <c r="F1016" s="223"/>
      <c r="G1016" s="224"/>
      <c r="H1016" s="30"/>
      <c r="I1016" s="20">
        <v>0</v>
      </c>
      <c r="J1016" s="73">
        <v>25</v>
      </c>
      <c r="K1016" s="73">
        <v>50</v>
      </c>
      <c r="L1016" s="21">
        <v>75</v>
      </c>
      <c r="M1016" s="22">
        <v>100</v>
      </c>
      <c r="N1016" s="311"/>
      <c r="O1016" s="302"/>
      <c r="P1016" s="302"/>
      <c r="Q1016" s="302"/>
    </row>
    <row r="1017" spans="1:17">
      <c r="A1017" s="372"/>
      <c r="B1017" s="373" t="s">
        <v>64</v>
      </c>
      <c r="C1017" s="374" t="s">
        <v>457</v>
      </c>
      <c r="D1017" s="375"/>
      <c r="E1017" s="375"/>
      <c r="F1017" s="375"/>
      <c r="G1017" s="375"/>
      <c r="H1017" s="376"/>
      <c r="I1017" s="377"/>
      <c r="J1017" s="263"/>
      <c r="K1017" s="263"/>
      <c r="L1017" s="263"/>
      <c r="M1017" s="263"/>
      <c r="N1017" s="256">
        <f t="shared" ref="N1017:N1029" si="38">IF(O1017=0,IF(I1017="NA",P1017,O1017),0)</f>
        <v>0</v>
      </c>
      <c r="O1017" s="256">
        <f t="shared" ref="O1017:O1029" si="39">(SUM(I1017:M1018)/100)*P1017</f>
        <v>0</v>
      </c>
      <c r="P1017" s="256">
        <v>7</v>
      </c>
      <c r="Q1017" s="363">
        <v>7</v>
      </c>
    </row>
    <row r="1018" spans="1:17">
      <c r="A1018" s="216"/>
      <c r="B1018" s="217"/>
      <c r="C1018" s="357"/>
      <c r="D1018" s="358"/>
      <c r="E1018" s="358"/>
      <c r="F1018" s="358"/>
      <c r="G1018" s="358"/>
      <c r="H1018" s="359"/>
      <c r="I1018" s="239"/>
      <c r="J1018" s="241"/>
      <c r="K1018" s="241"/>
      <c r="L1018" s="241"/>
      <c r="M1018" s="241"/>
      <c r="N1018" s="238"/>
      <c r="O1018" s="238"/>
      <c r="P1018" s="238"/>
      <c r="Q1018" s="348"/>
    </row>
    <row r="1019" spans="1:17">
      <c r="A1019" s="216"/>
      <c r="B1019" s="217">
        <v>111</v>
      </c>
      <c r="C1019" s="357" t="s">
        <v>278</v>
      </c>
      <c r="D1019" s="358"/>
      <c r="E1019" s="358"/>
      <c r="F1019" s="358"/>
      <c r="G1019" s="358"/>
      <c r="H1019" s="123"/>
      <c r="I1019" s="239"/>
      <c r="J1019" s="241"/>
      <c r="K1019" s="241"/>
      <c r="L1019" s="241"/>
      <c r="M1019" s="241"/>
      <c r="N1019" s="238">
        <f t="shared" si="38"/>
        <v>0</v>
      </c>
      <c r="O1019" s="238">
        <f t="shared" si="39"/>
        <v>0</v>
      </c>
      <c r="P1019" s="238">
        <v>7</v>
      </c>
      <c r="Q1019" s="348">
        <v>7</v>
      </c>
    </row>
    <row r="1020" spans="1:17">
      <c r="A1020" s="216"/>
      <c r="B1020" s="217"/>
      <c r="C1020" s="357"/>
      <c r="D1020" s="358"/>
      <c r="E1020" s="358"/>
      <c r="F1020" s="358"/>
      <c r="G1020" s="358"/>
      <c r="H1020" s="123"/>
      <c r="I1020" s="239"/>
      <c r="J1020" s="241"/>
      <c r="K1020" s="241"/>
      <c r="L1020" s="241"/>
      <c r="M1020" s="241"/>
      <c r="N1020" s="238"/>
      <c r="O1020" s="238"/>
      <c r="P1020" s="238"/>
      <c r="Q1020" s="348"/>
    </row>
    <row r="1021" spans="1:17">
      <c r="A1021" s="216"/>
      <c r="B1021" s="217" t="s">
        <v>58</v>
      </c>
      <c r="C1021" s="357" t="s">
        <v>458</v>
      </c>
      <c r="D1021" s="358"/>
      <c r="E1021" s="358"/>
      <c r="F1021" s="358"/>
      <c r="G1021" s="358"/>
      <c r="H1021" s="359"/>
      <c r="I1021" s="239"/>
      <c r="J1021" s="241"/>
      <c r="K1021" s="241"/>
      <c r="L1021" s="241"/>
      <c r="M1021" s="241"/>
      <c r="N1021" s="238">
        <f t="shared" si="38"/>
        <v>0</v>
      </c>
      <c r="O1021" s="238">
        <f t="shared" si="39"/>
        <v>0</v>
      </c>
      <c r="P1021" s="238">
        <v>7</v>
      </c>
      <c r="Q1021" s="348">
        <v>7</v>
      </c>
    </row>
    <row r="1022" spans="1:17">
      <c r="A1022" s="216"/>
      <c r="B1022" s="217"/>
      <c r="C1022" s="357"/>
      <c r="D1022" s="358"/>
      <c r="E1022" s="358"/>
      <c r="F1022" s="358"/>
      <c r="G1022" s="358"/>
      <c r="H1022" s="359"/>
      <c r="I1022" s="239"/>
      <c r="J1022" s="241"/>
      <c r="K1022" s="241"/>
      <c r="L1022" s="241"/>
      <c r="M1022" s="241"/>
      <c r="N1022" s="238"/>
      <c r="O1022" s="238"/>
      <c r="P1022" s="238"/>
      <c r="Q1022" s="348"/>
    </row>
    <row r="1023" spans="1:17">
      <c r="A1023" s="216"/>
      <c r="B1023" s="217">
        <v>180</v>
      </c>
      <c r="C1023" s="357" t="s">
        <v>279</v>
      </c>
      <c r="D1023" s="358"/>
      <c r="E1023" s="358"/>
      <c r="F1023" s="358"/>
      <c r="G1023" s="358"/>
      <c r="H1023" s="359"/>
      <c r="I1023" s="239"/>
      <c r="J1023" s="241"/>
      <c r="K1023" s="241"/>
      <c r="L1023" s="241"/>
      <c r="M1023" s="241"/>
      <c r="N1023" s="238">
        <f t="shared" si="38"/>
        <v>0</v>
      </c>
      <c r="O1023" s="238">
        <f t="shared" si="39"/>
        <v>0</v>
      </c>
      <c r="P1023" s="238">
        <v>7</v>
      </c>
      <c r="Q1023" s="348">
        <v>7</v>
      </c>
    </row>
    <row r="1024" spans="1:17">
      <c r="A1024" s="216"/>
      <c r="B1024" s="217"/>
      <c r="C1024" s="357"/>
      <c r="D1024" s="358"/>
      <c r="E1024" s="358"/>
      <c r="F1024" s="358"/>
      <c r="G1024" s="358"/>
      <c r="H1024" s="359"/>
      <c r="I1024" s="239"/>
      <c r="J1024" s="241"/>
      <c r="K1024" s="241"/>
      <c r="L1024" s="241"/>
      <c r="M1024" s="241"/>
      <c r="N1024" s="238"/>
      <c r="O1024" s="238"/>
      <c r="P1024" s="238"/>
      <c r="Q1024" s="348"/>
    </row>
    <row r="1025" spans="1:17" ht="20.100000000000001" customHeight="1">
      <c r="A1025" s="216"/>
      <c r="B1025" s="217" t="s">
        <v>63</v>
      </c>
      <c r="C1025" s="353" t="s">
        <v>280</v>
      </c>
      <c r="D1025" s="354"/>
      <c r="E1025" s="354"/>
      <c r="F1025" s="354"/>
      <c r="G1025" s="354"/>
      <c r="H1025" s="355"/>
      <c r="I1025" s="239"/>
      <c r="J1025" s="241"/>
      <c r="K1025" s="241"/>
      <c r="L1025" s="241"/>
      <c r="M1025" s="241"/>
      <c r="N1025" s="238">
        <f t="shared" si="38"/>
        <v>0</v>
      </c>
      <c r="O1025" s="238">
        <f t="shared" si="39"/>
        <v>0</v>
      </c>
      <c r="P1025" s="238">
        <v>6</v>
      </c>
      <c r="Q1025" s="348">
        <v>6</v>
      </c>
    </row>
    <row r="1026" spans="1:17" ht="20.100000000000001" customHeight="1">
      <c r="A1026" s="216"/>
      <c r="B1026" s="217"/>
      <c r="C1026" s="353"/>
      <c r="D1026" s="354"/>
      <c r="E1026" s="354"/>
      <c r="F1026" s="354"/>
      <c r="G1026" s="354"/>
      <c r="H1026" s="355"/>
      <c r="I1026" s="239"/>
      <c r="J1026" s="241"/>
      <c r="K1026" s="241"/>
      <c r="L1026" s="241"/>
      <c r="M1026" s="241"/>
      <c r="N1026" s="238"/>
      <c r="O1026" s="238"/>
      <c r="P1026" s="238"/>
      <c r="Q1026" s="348"/>
    </row>
    <row r="1027" spans="1:17">
      <c r="A1027" s="216"/>
      <c r="B1027" s="217">
        <v>205</v>
      </c>
      <c r="C1027" s="353" t="s">
        <v>459</v>
      </c>
      <c r="D1027" s="354"/>
      <c r="E1027" s="354"/>
      <c r="F1027" s="354"/>
      <c r="G1027" s="354"/>
      <c r="H1027" s="355"/>
      <c r="I1027" s="239"/>
      <c r="J1027" s="241"/>
      <c r="K1027" s="241"/>
      <c r="L1027" s="241"/>
      <c r="M1027" s="241"/>
      <c r="N1027" s="238">
        <f t="shared" si="38"/>
        <v>0</v>
      </c>
      <c r="O1027" s="238">
        <f t="shared" si="39"/>
        <v>0</v>
      </c>
      <c r="P1027" s="238">
        <v>6</v>
      </c>
      <c r="Q1027" s="348">
        <v>6</v>
      </c>
    </row>
    <row r="1028" spans="1:17">
      <c r="A1028" s="216"/>
      <c r="B1028" s="217"/>
      <c r="C1028" s="353"/>
      <c r="D1028" s="354"/>
      <c r="E1028" s="354"/>
      <c r="F1028" s="354"/>
      <c r="G1028" s="354"/>
      <c r="H1028" s="355"/>
      <c r="I1028" s="239"/>
      <c r="J1028" s="241"/>
      <c r="K1028" s="241"/>
      <c r="L1028" s="241"/>
      <c r="M1028" s="241"/>
      <c r="N1028" s="238"/>
      <c r="O1028" s="238"/>
      <c r="P1028" s="238"/>
      <c r="Q1028" s="348"/>
    </row>
    <row r="1029" spans="1:17">
      <c r="A1029" s="216"/>
      <c r="B1029" s="217" t="s">
        <v>62</v>
      </c>
      <c r="C1029" s="353" t="s">
        <v>460</v>
      </c>
      <c r="D1029" s="354"/>
      <c r="E1029" s="354"/>
      <c r="F1029" s="354"/>
      <c r="G1029" s="354"/>
      <c r="H1029" s="355"/>
      <c r="I1029" s="239"/>
      <c r="J1029" s="241"/>
      <c r="K1029" s="241"/>
      <c r="L1029" s="241"/>
      <c r="M1029" s="241"/>
      <c r="N1029" s="238">
        <f t="shared" si="38"/>
        <v>0</v>
      </c>
      <c r="O1029" s="238">
        <f t="shared" si="39"/>
        <v>0</v>
      </c>
      <c r="P1029" s="238">
        <v>6</v>
      </c>
      <c r="Q1029" s="348">
        <v>6</v>
      </c>
    </row>
    <row r="1030" spans="1:17" ht="13.5" thickBot="1">
      <c r="A1030" s="347"/>
      <c r="B1030" s="339"/>
      <c r="C1030" s="364"/>
      <c r="D1030" s="365"/>
      <c r="E1030" s="365"/>
      <c r="F1030" s="365"/>
      <c r="G1030" s="365"/>
      <c r="H1030" s="366"/>
      <c r="I1030" s="309"/>
      <c r="J1030" s="249"/>
      <c r="K1030" s="249"/>
      <c r="L1030" s="249"/>
      <c r="M1030" s="249"/>
      <c r="N1030" s="258"/>
      <c r="O1030" s="258"/>
      <c r="P1030" s="258"/>
      <c r="Q1030" s="349"/>
    </row>
    <row r="1031" spans="1:17">
      <c r="A1031" s="4"/>
      <c r="B1031" s="4"/>
      <c r="C1031" s="35"/>
      <c r="D1031" s="35"/>
      <c r="E1031" s="35"/>
      <c r="F1031" s="35"/>
      <c r="G1031" s="35"/>
      <c r="H1031" s="35"/>
      <c r="I1031" s="4"/>
      <c r="J1031" s="4"/>
      <c r="K1031" s="4"/>
      <c r="L1031" s="4"/>
      <c r="M1031" s="4"/>
      <c r="N1031" s="4"/>
      <c r="O1031" s="4"/>
      <c r="P1031" s="4"/>
      <c r="Q1031" s="52"/>
    </row>
    <row r="1032" spans="1:17">
      <c r="A1032" s="4"/>
      <c r="B1032" s="4"/>
      <c r="C1032" s="35"/>
      <c r="D1032" s="35"/>
      <c r="E1032" s="35"/>
      <c r="F1032" s="35"/>
      <c r="G1032" s="35"/>
      <c r="H1032" s="35"/>
      <c r="I1032" s="4"/>
      <c r="J1032" s="4"/>
      <c r="K1032" s="4"/>
      <c r="L1032" s="4"/>
      <c r="M1032" s="4"/>
      <c r="N1032" s="4"/>
      <c r="O1032" s="4"/>
      <c r="P1032" s="4"/>
      <c r="Q1032" s="52"/>
    </row>
    <row r="1033" spans="1:17">
      <c r="A1033" s="4"/>
      <c r="B1033" s="4"/>
      <c r="C1033" s="35"/>
      <c r="D1033" s="35"/>
      <c r="E1033" s="35"/>
      <c r="F1033" s="35"/>
      <c r="G1033" s="35"/>
      <c r="H1033" s="35"/>
      <c r="I1033" s="4"/>
      <c r="J1033" s="4"/>
      <c r="K1033" s="4"/>
      <c r="L1033" s="4"/>
      <c r="M1033" s="4"/>
      <c r="N1033" s="4"/>
      <c r="O1033" s="4"/>
      <c r="P1033" s="4"/>
      <c r="Q1033" s="52"/>
    </row>
    <row r="1034" spans="1:17" s="86" customFormat="1">
      <c r="A1034" s="58"/>
      <c r="B1034" s="58"/>
      <c r="C1034" s="83"/>
      <c r="D1034" s="83"/>
      <c r="E1034" s="83"/>
      <c r="F1034" s="83"/>
      <c r="G1034" s="83"/>
      <c r="H1034" s="83"/>
      <c r="I1034" s="58"/>
      <c r="J1034" s="58"/>
      <c r="K1034" s="58"/>
      <c r="L1034" s="58"/>
      <c r="M1034" s="58"/>
      <c r="N1034" s="58"/>
      <c r="O1034" s="58"/>
      <c r="P1034" s="58"/>
      <c r="Q1034" s="52"/>
    </row>
    <row r="1035" spans="1:17" s="86" customFormat="1" ht="13.5" thickBot="1">
      <c r="A1035" s="58"/>
      <c r="B1035" s="58"/>
      <c r="C1035" s="83"/>
      <c r="D1035" s="83"/>
      <c r="E1035" s="83"/>
      <c r="F1035" s="83"/>
      <c r="G1035" s="83"/>
      <c r="H1035" s="83"/>
      <c r="I1035" s="58"/>
      <c r="J1035" s="58"/>
      <c r="K1035" s="58"/>
      <c r="L1035" s="58"/>
      <c r="M1035" s="58"/>
      <c r="N1035" s="58"/>
      <c r="O1035" s="58"/>
      <c r="P1035" s="58"/>
      <c r="Q1035" s="52"/>
    </row>
    <row r="1036" spans="1:17" s="86" customFormat="1">
      <c r="A1036" s="187" t="s">
        <v>209</v>
      </c>
      <c r="B1036" s="188"/>
      <c r="C1036" s="225" t="s">
        <v>104</v>
      </c>
      <c r="D1036" s="226"/>
      <c r="E1036" s="226"/>
      <c r="F1036" s="226"/>
      <c r="G1036" s="227"/>
      <c r="H1036" s="28"/>
      <c r="I1036" s="225" t="s">
        <v>214</v>
      </c>
      <c r="J1036" s="264"/>
      <c r="K1036" s="264"/>
      <c r="L1036" s="226"/>
      <c r="M1036" s="227"/>
      <c r="N1036" s="310" t="s">
        <v>321</v>
      </c>
      <c r="O1036" s="300" t="s">
        <v>222</v>
      </c>
      <c r="P1036" s="300" t="s">
        <v>478</v>
      </c>
      <c r="Q1036" s="300" t="s">
        <v>223</v>
      </c>
    </row>
    <row r="1037" spans="1:17" s="86" customFormat="1">
      <c r="A1037" s="189"/>
      <c r="B1037" s="190"/>
      <c r="C1037" s="183"/>
      <c r="D1037" s="228"/>
      <c r="E1037" s="228"/>
      <c r="F1037" s="228"/>
      <c r="G1037" s="185"/>
      <c r="H1037" s="29"/>
      <c r="I1037" s="183"/>
      <c r="J1037" s="257"/>
      <c r="K1037" s="257"/>
      <c r="L1037" s="228"/>
      <c r="M1037" s="185"/>
      <c r="N1037" s="311"/>
      <c r="O1037" s="301"/>
      <c r="P1037" s="301"/>
      <c r="Q1037" s="301"/>
    </row>
    <row r="1038" spans="1:17" s="86" customFormat="1">
      <c r="A1038" s="191"/>
      <c r="B1038" s="192"/>
      <c r="C1038" s="183"/>
      <c r="D1038" s="228"/>
      <c r="E1038" s="228"/>
      <c r="F1038" s="228"/>
      <c r="G1038" s="185"/>
      <c r="H1038" s="29"/>
      <c r="I1038" s="183"/>
      <c r="J1038" s="257"/>
      <c r="K1038" s="257"/>
      <c r="L1038" s="228"/>
      <c r="M1038" s="185"/>
      <c r="N1038" s="311"/>
      <c r="O1038" s="301"/>
      <c r="P1038" s="301"/>
      <c r="Q1038" s="301"/>
    </row>
    <row r="1039" spans="1:17" s="86" customFormat="1">
      <c r="A1039" s="183" t="s">
        <v>210</v>
      </c>
      <c r="B1039" s="185" t="s">
        <v>211</v>
      </c>
      <c r="C1039" s="218" t="s">
        <v>180</v>
      </c>
      <c r="D1039" s="219"/>
      <c r="E1039" s="219"/>
      <c r="F1039" s="219"/>
      <c r="G1039" s="220"/>
      <c r="H1039" s="29"/>
      <c r="I1039" s="183" t="s">
        <v>301</v>
      </c>
      <c r="J1039" s="257"/>
      <c r="K1039" s="257"/>
      <c r="L1039" s="228"/>
      <c r="M1039" s="185"/>
      <c r="N1039" s="311"/>
      <c r="O1039" s="301"/>
      <c r="P1039" s="301"/>
      <c r="Q1039" s="301"/>
    </row>
    <row r="1040" spans="1:17" s="86" customFormat="1">
      <c r="A1040" s="183"/>
      <c r="B1040" s="185"/>
      <c r="C1040" s="189"/>
      <c r="D1040" s="221"/>
      <c r="E1040" s="221"/>
      <c r="F1040" s="221"/>
      <c r="G1040" s="190"/>
      <c r="H1040" s="29"/>
      <c r="I1040" s="183"/>
      <c r="J1040" s="257"/>
      <c r="K1040" s="257"/>
      <c r="L1040" s="228"/>
      <c r="M1040" s="185"/>
      <c r="N1040" s="311"/>
      <c r="O1040" s="301"/>
      <c r="P1040" s="301"/>
      <c r="Q1040" s="301"/>
    </row>
    <row r="1041" spans="1:17" s="86" customFormat="1" ht="13.5" thickBot="1">
      <c r="A1041" s="184"/>
      <c r="B1041" s="186"/>
      <c r="C1041" s="222"/>
      <c r="D1041" s="223"/>
      <c r="E1041" s="223"/>
      <c r="F1041" s="223"/>
      <c r="G1041" s="224"/>
      <c r="H1041" s="30"/>
      <c r="I1041" s="20">
        <v>0</v>
      </c>
      <c r="J1041" s="73">
        <v>25</v>
      </c>
      <c r="K1041" s="73">
        <v>50</v>
      </c>
      <c r="L1041" s="21">
        <v>75</v>
      </c>
      <c r="M1041" s="22">
        <v>100</v>
      </c>
      <c r="N1041" s="311"/>
      <c r="O1041" s="302"/>
      <c r="P1041" s="302"/>
      <c r="Q1041" s="302"/>
    </row>
    <row r="1042" spans="1:17" s="51" customFormat="1" ht="5.25" customHeight="1">
      <c r="A1042" s="216"/>
      <c r="B1042" s="217">
        <v>115</v>
      </c>
      <c r="C1042" s="353" t="s">
        <v>461</v>
      </c>
      <c r="D1042" s="354"/>
      <c r="E1042" s="354"/>
      <c r="F1042" s="354"/>
      <c r="G1042" s="354"/>
      <c r="H1042" s="355"/>
      <c r="I1042" s="356"/>
      <c r="J1042" s="263"/>
      <c r="K1042" s="263"/>
      <c r="L1042" s="263"/>
      <c r="M1042" s="263"/>
      <c r="N1042" s="256">
        <f t="shared" ref="N1042:N1048" si="40">IF(O1042=0,IF(I1042="NA",P1042,O1042),0)</f>
        <v>0</v>
      </c>
      <c r="O1042" s="256">
        <f>(SUM(I1042:M1043)/100)*P1042</f>
        <v>0</v>
      </c>
      <c r="P1042" s="256">
        <v>6</v>
      </c>
      <c r="Q1042" s="363">
        <v>6</v>
      </c>
    </row>
    <row r="1043" spans="1:17" ht="20.100000000000001" customHeight="1">
      <c r="A1043" s="216"/>
      <c r="B1043" s="217"/>
      <c r="C1043" s="353"/>
      <c r="D1043" s="354"/>
      <c r="E1043" s="354"/>
      <c r="F1043" s="354"/>
      <c r="G1043" s="354"/>
      <c r="H1043" s="355"/>
      <c r="I1043" s="239"/>
      <c r="J1043" s="241"/>
      <c r="K1043" s="241"/>
      <c r="L1043" s="241"/>
      <c r="M1043" s="241"/>
      <c r="N1043" s="238"/>
      <c r="O1043" s="238"/>
      <c r="P1043" s="238"/>
      <c r="Q1043" s="348"/>
    </row>
    <row r="1044" spans="1:17" ht="20.100000000000001" customHeight="1">
      <c r="A1044" s="216">
        <v>1.08</v>
      </c>
      <c r="B1044" s="217" t="s">
        <v>59</v>
      </c>
      <c r="C1044" s="357" t="s">
        <v>462</v>
      </c>
      <c r="D1044" s="358"/>
      <c r="E1044" s="358"/>
      <c r="F1044" s="358"/>
      <c r="G1044" s="358"/>
      <c r="H1044" s="359"/>
      <c r="I1044" s="239"/>
      <c r="J1044" s="241"/>
      <c r="K1044" s="241"/>
      <c r="L1044" s="241"/>
      <c r="M1044" s="241"/>
      <c r="N1044" s="238">
        <f t="shared" si="40"/>
        <v>0</v>
      </c>
      <c r="O1044" s="238">
        <f>(SUM(I1044:M1045)/100)*P1044</f>
        <v>0</v>
      </c>
      <c r="P1044" s="238">
        <v>6</v>
      </c>
      <c r="Q1044" s="348">
        <v>6</v>
      </c>
    </row>
    <row r="1045" spans="1:17" ht="34.5" customHeight="1">
      <c r="A1045" s="216"/>
      <c r="B1045" s="217"/>
      <c r="C1045" s="357"/>
      <c r="D1045" s="358"/>
      <c r="E1045" s="358"/>
      <c r="F1045" s="358"/>
      <c r="G1045" s="358"/>
      <c r="H1045" s="359"/>
      <c r="I1045" s="239"/>
      <c r="J1045" s="241"/>
      <c r="K1045" s="241"/>
      <c r="L1045" s="241"/>
      <c r="M1045" s="241"/>
      <c r="N1045" s="238"/>
      <c r="O1045" s="238"/>
      <c r="P1045" s="238"/>
      <c r="Q1045" s="348"/>
    </row>
    <row r="1046" spans="1:17" ht="20.100000000000001" customHeight="1">
      <c r="A1046" s="216"/>
      <c r="B1046" s="217" t="s">
        <v>61</v>
      </c>
      <c r="C1046" s="357" t="s">
        <v>472</v>
      </c>
      <c r="D1046" s="358"/>
      <c r="E1046" s="358"/>
      <c r="F1046" s="358"/>
      <c r="G1046" s="358"/>
      <c r="H1046" s="359"/>
      <c r="I1046" s="239"/>
      <c r="J1046" s="241"/>
      <c r="K1046" s="241"/>
      <c r="L1046" s="241"/>
      <c r="M1046" s="241"/>
      <c r="N1046" s="238">
        <f t="shared" si="40"/>
        <v>0</v>
      </c>
      <c r="O1046" s="238">
        <f>(SUM(I1046:M1047)/100)*P1046</f>
        <v>0</v>
      </c>
      <c r="P1046" s="238">
        <v>6</v>
      </c>
      <c r="Q1046" s="348">
        <v>6</v>
      </c>
    </row>
    <row r="1047" spans="1:17" ht="34.5" customHeight="1">
      <c r="A1047" s="216"/>
      <c r="B1047" s="217"/>
      <c r="C1047" s="357"/>
      <c r="D1047" s="358"/>
      <c r="E1047" s="358"/>
      <c r="F1047" s="358"/>
      <c r="G1047" s="358"/>
      <c r="H1047" s="359"/>
      <c r="I1047" s="239"/>
      <c r="J1047" s="241"/>
      <c r="K1047" s="241"/>
      <c r="L1047" s="241"/>
      <c r="M1047" s="241"/>
      <c r="N1047" s="238"/>
      <c r="O1047" s="238"/>
      <c r="P1047" s="238"/>
      <c r="Q1047" s="348"/>
    </row>
    <row r="1048" spans="1:17" ht="20.100000000000001" customHeight="1">
      <c r="A1048" s="216"/>
      <c r="B1048" s="217" t="s">
        <v>60</v>
      </c>
      <c r="C1048" s="357" t="s">
        <v>463</v>
      </c>
      <c r="D1048" s="358"/>
      <c r="E1048" s="358"/>
      <c r="F1048" s="358"/>
      <c r="G1048" s="358"/>
      <c r="H1048" s="359"/>
      <c r="I1048" s="239"/>
      <c r="J1048" s="241"/>
      <c r="K1048" s="241"/>
      <c r="L1048" s="241"/>
      <c r="M1048" s="241"/>
      <c r="N1048" s="238">
        <f t="shared" si="40"/>
        <v>0</v>
      </c>
      <c r="O1048" s="238">
        <f>(SUM(I1048:M1049)/100)*P1048</f>
        <v>0</v>
      </c>
      <c r="P1048" s="238">
        <v>6</v>
      </c>
      <c r="Q1048" s="348">
        <v>6</v>
      </c>
    </row>
    <row r="1049" spans="1:17" ht="20.100000000000001" customHeight="1" thickBot="1">
      <c r="A1049" s="347"/>
      <c r="B1049" s="339"/>
      <c r="C1049" s="360"/>
      <c r="D1049" s="361"/>
      <c r="E1049" s="361"/>
      <c r="F1049" s="361"/>
      <c r="G1049" s="361"/>
      <c r="H1049" s="362"/>
      <c r="I1049" s="309"/>
      <c r="J1049" s="249"/>
      <c r="K1049" s="249"/>
      <c r="L1049" s="249"/>
      <c r="M1049" s="249"/>
      <c r="N1049" s="258"/>
      <c r="O1049" s="258"/>
      <c r="P1049" s="258"/>
      <c r="Q1049" s="349"/>
    </row>
    <row r="1050" spans="1:17" ht="20.100000000000001" customHeight="1">
      <c r="A1050" s="4"/>
      <c r="B1050" s="4"/>
      <c r="C1050" s="35"/>
      <c r="D1050" s="35"/>
      <c r="E1050" s="35"/>
      <c r="F1050" s="35"/>
      <c r="G1050" s="35"/>
      <c r="H1050" s="35"/>
      <c r="I1050" s="4"/>
      <c r="J1050" s="4"/>
      <c r="K1050" s="4"/>
      <c r="L1050" s="4"/>
      <c r="M1050" s="4"/>
      <c r="N1050" s="4"/>
      <c r="O1050" s="4"/>
      <c r="P1050" s="4"/>
      <c r="Q1050" s="52"/>
    </row>
    <row r="1051" spans="1:17" ht="20.100000000000001" customHeight="1">
      <c r="A1051" s="4"/>
      <c r="B1051" s="4"/>
      <c r="C1051" s="35"/>
      <c r="D1051" s="35"/>
      <c r="E1051" s="35"/>
      <c r="F1051" s="35"/>
      <c r="G1051" s="35"/>
      <c r="H1051" s="35"/>
      <c r="I1051" s="4"/>
      <c r="J1051" s="4"/>
      <c r="K1051" s="4"/>
      <c r="L1051" s="4"/>
      <c r="M1051" s="4"/>
      <c r="N1051" s="4"/>
      <c r="O1051" s="4"/>
      <c r="P1051" s="4"/>
      <c r="Q1051" s="52"/>
    </row>
    <row r="1052" spans="1:17" ht="20.100000000000001" customHeight="1">
      <c r="A1052" s="4"/>
      <c r="B1052" s="4"/>
      <c r="C1052" s="35"/>
      <c r="D1052" s="35"/>
      <c r="E1052" s="35"/>
      <c r="F1052" s="35"/>
      <c r="G1052" s="35"/>
      <c r="H1052" s="35"/>
      <c r="I1052" s="4"/>
      <c r="J1052" s="4"/>
      <c r="K1052" s="4"/>
      <c r="L1052" s="4"/>
      <c r="M1052" s="4"/>
      <c r="N1052" s="4"/>
      <c r="O1052" s="4"/>
      <c r="P1052" s="4"/>
      <c r="Q1052" s="52"/>
    </row>
    <row r="1053" spans="1:17" ht="20.100000000000001" customHeight="1">
      <c r="A1053" s="4"/>
      <c r="B1053" s="4"/>
      <c r="C1053" s="35"/>
      <c r="D1053" s="35"/>
      <c r="E1053" s="35"/>
      <c r="F1053" s="35"/>
      <c r="G1053" s="35"/>
      <c r="H1053" s="35"/>
      <c r="I1053" s="4"/>
      <c r="J1053" s="4"/>
      <c r="K1053" s="4"/>
      <c r="L1053" s="4"/>
      <c r="M1053" s="4"/>
      <c r="N1053" s="4"/>
      <c r="O1053" s="4"/>
      <c r="P1053" s="4"/>
      <c r="Q1053" s="52"/>
    </row>
    <row r="1054" spans="1:17" ht="20.100000000000001" customHeight="1">
      <c r="A1054" s="4"/>
      <c r="B1054" s="4"/>
      <c r="C1054" s="35"/>
      <c r="D1054" s="35"/>
      <c r="E1054" s="35"/>
      <c r="F1054" s="35"/>
      <c r="G1054" s="35"/>
      <c r="H1054" s="35"/>
      <c r="I1054" s="4"/>
      <c r="J1054" s="4"/>
      <c r="K1054" s="4"/>
      <c r="L1054" s="4"/>
      <c r="M1054" s="4"/>
      <c r="N1054" s="4"/>
      <c r="O1054" s="4"/>
      <c r="P1054" s="4"/>
      <c r="Q1054" s="52"/>
    </row>
    <row r="1055" spans="1:17" ht="20.100000000000001" customHeight="1">
      <c r="A1055" s="4"/>
      <c r="B1055" s="4"/>
      <c r="C1055" s="35"/>
      <c r="D1055" s="35"/>
      <c r="E1055" s="35"/>
      <c r="F1055" s="35"/>
      <c r="G1055" s="35"/>
      <c r="H1055" s="35"/>
      <c r="I1055" s="4"/>
      <c r="J1055" s="4"/>
      <c r="K1055" s="4"/>
      <c r="L1055" s="4"/>
      <c r="M1055" s="4"/>
      <c r="N1055" s="4"/>
      <c r="O1055" s="4"/>
      <c r="P1055" s="4"/>
      <c r="Q1055" s="52"/>
    </row>
    <row r="1056" spans="1:17" ht="20.100000000000001" customHeight="1">
      <c r="A1056" s="4"/>
      <c r="B1056" s="4"/>
      <c r="C1056" s="35"/>
      <c r="D1056" s="35"/>
      <c r="E1056" s="35"/>
      <c r="F1056" s="35"/>
      <c r="G1056" s="35"/>
      <c r="H1056" s="35"/>
      <c r="I1056" s="4"/>
      <c r="J1056" s="4"/>
      <c r="K1056" s="4"/>
      <c r="L1056" s="4"/>
      <c r="M1056" s="4"/>
      <c r="N1056" s="4"/>
      <c r="O1056" s="4"/>
      <c r="P1056" s="4"/>
      <c r="Q1056" s="52"/>
    </row>
    <row r="1057" spans="1:17" ht="20.100000000000001" customHeight="1">
      <c r="A1057" s="4"/>
      <c r="B1057" s="4"/>
      <c r="C1057" s="35"/>
      <c r="D1057" s="35"/>
      <c r="E1057" s="35"/>
      <c r="F1057" s="35"/>
      <c r="G1057" s="35"/>
      <c r="H1057" s="35"/>
      <c r="I1057" s="4"/>
      <c r="J1057" s="4"/>
      <c r="K1057" s="4"/>
      <c r="L1057" s="4"/>
      <c r="M1057" s="4"/>
      <c r="N1057" s="4"/>
      <c r="O1057" s="4"/>
      <c r="P1057" s="4"/>
      <c r="Q1057" s="52"/>
    </row>
    <row r="1058" spans="1:17" ht="20.100000000000001" customHeight="1">
      <c r="A1058" s="4"/>
      <c r="B1058" s="4"/>
      <c r="C1058" s="35"/>
      <c r="D1058" s="35"/>
      <c r="E1058" s="35"/>
      <c r="F1058" s="35"/>
      <c r="G1058" s="35"/>
      <c r="H1058" s="35"/>
      <c r="I1058" s="4"/>
      <c r="J1058" s="4"/>
      <c r="K1058" s="4"/>
      <c r="L1058" s="4"/>
      <c r="M1058" s="4"/>
      <c r="N1058" s="4"/>
      <c r="O1058" s="4"/>
      <c r="P1058" s="4"/>
      <c r="Q1058" s="52"/>
    </row>
    <row r="1059" spans="1:17" ht="20.100000000000001" customHeight="1">
      <c r="A1059" s="4"/>
      <c r="B1059" s="4"/>
      <c r="C1059" s="35"/>
      <c r="D1059" s="35"/>
      <c r="E1059" s="35"/>
      <c r="F1059" s="35"/>
      <c r="G1059" s="35"/>
      <c r="H1059" s="35"/>
      <c r="I1059" s="4"/>
      <c r="J1059" s="4"/>
      <c r="K1059" s="4"/>
      <c r="L1059" s="4"/>
      <c r="M1059" s="4"/>
      <c r="N1059" s="4"/>
      <c r="O1059" s="4"/>
      <c r="P1059" s="4"/>
      <c r="Q1059" s="52"/>
    </row>
    <row r="1060" spans="1:17" ht="20.100000000000001" customHeight="1">
      <c r="A1060" s="4"/>
      <c r="B1060" s="4"/>
      <c r="C1060" s="35"/>
      <c r="D1060" s="35"/>
      <c r="E1060" s="35"/>
      <c r="F1060" s="35"/>
      <c r="G1060" s="35"/>
      <c r="H1060" s="35"/>
      <c r="I1060" s="4"/>
      <c r="J1060" s="4"/>
      <c r="K1060" s="4"/>
      <c r="L1060" s="4"/>
      <c r="M1060" s="4"/>
      <c r="N1060" s="4"/>
      <c r="O1060" s="4"/>
      <c r="P1060" s="4"/>
      <c r="Q1060" s="52"/>
    </row>
    <row r="1061" spans="1:17" ht="20.100000000000001" customHeight="1">
      <c r="A1061" s="4"/>
      <c r="B1061" s="4"/>
      <c r="C1061" s="35"/>
      <c r="D1061" s="35"/>
      <c r="E1061" s="35"/>
      <c r="F1061" s="35"/>
      <c r="G1061" s="35"/>
      <c r="H1061" s="35"/>
      <c r="I1061" s="4"/>
      <c r="J1061" s="4"/>
      <c r="K1061" s="4"/>
      <c r="L1061" s="4"/>
      <c r="M1061" s="4"/>
      <c r="N1061" s="4"/>
      <c r="O1061" s="4"/>
      <c r="P1061" s="4"/>
      <c r="Q1061" s="52"/>
    </row>
    <row r="1062" spans="1:17" ht="20.100000000000001" customHeight="1">
      <c r="A1062" s="4"/>
      <c r="B1062" s="4"/>
      <c r="C1062" s="35"/>
      <c r="D1062" s="35"/>
      <c r="E1062" s="35"/>
      <c r="F1062" s="35"/>
      <c r="G1062" s="35"/>
      <c r="H1062" s="35"/>
      <c r="I1062" s="4"/>
      <c r="J1062" s="4"/>
      <c r="K1062" s="4"/>
      <c r="L1062" s="4"/>
      <c r="M1062" s="4"/>
      <c r="N1062" s="4"/>
      <c r="O1062" s="4"/>
      <c r="P1062" s="4"/>
      <c r="Q1062" s="52"/>
    </row>
    <row r="1063" spans="1:17" ht="20.100000000000001" customHeight="1">
      <c r="A1063" s="4"/>
      <c r="B1063" s="4"/>
      <c r="C1063" s="35"/>
      <c r="D1063" s="35"/>
      <c r="E1063" s="35"/>
      <c r="F1063" s="35"/>
      <c r="G1063" s="35"/>
      <c r="H1063" s="35"/>
      <c r="I1063" s="4"/>
      <c r="J1063" s="4"/>
      <c r="K1063" s="4"/>
      <c r="L1063" s="4"/>
      <c r="M1063" s="4"/>
      <c r="N1063" s="4"/>
      <c r="O1063" s="4"/>
      <c r="P1063" s="4"/>
      <c r="Q1063" s="52"/>
    </row>
    <row r="1064" spans="1:17" ht="20.100000000000001" customHeight="1">
      <c r="A1064" s="4"/>
      <c r="B1064" s="4"/>
      <c r="C1064" s="35"/>
      <c r="D1064" s="35"/>
      <c r="E1064" s="35"/>
      <c r="F1064" s="35"/>
      <c r="G1064" s="35"/>
      <c r="H1064" s="35"/>
      <c r="I1064" s="4"/>
      <c r="J1064" s="4"/>
      <c r="K1064" s="4"/>
      <c r="L1064" s="4"/>
      <c r="M1064" s="4"/>
      <c r="N1064" s="4"/>
      <c r="O1064" s="4"/>
      <c r="P1064" s="4"/>
      <c r="Q1064" s="52"/>
    </row>
    <row r="1065" spans="1:17" ht="20.100000000000001" customHeight="1">
      <c r="A1065" s="4"/>
      <c r="B1065" s="4"/>
      <c r="C1065" s="35"/>
      <c r="D1065" s="35"/>
      <c r="E1065" s="35"/>
      <c r="F1065" s="35"/>
      <c r="G1065" s="35"/>
      <c r="H1065" s="35"/>
      <c r="I1065" s="4"/>
      <c r="J1065" s="4"/>
      <c r="K1065" s="4"/>
      <c r="L1065" s="4"/>
      <c r="M1065" s="4"/>
      <c r="N1065" s="4"/>
      <c r="O1065" s="4"/>
      <c r="P1065" s="4"/>
      <c r="Q1065" s="52"/>
    </row>
    <row r="1066" spans="1:17" ht="20.100000000000001" customHeight="1">
      <c r="A1066" s="4"/>
      <c r="B1066" s="4"/>
      <c r="C1066" s="35"/>
      <c r="D1066" s="35"/>
      <c r="E1066" s="35"/>
      <c r="F1066" s="35"/>
      <c r="G1066" s="35"/>
      <c r="H1066" s="35"/>
      <c r="I1066" s="4"/>
      <c r="J1066" s="4"/>
      <c r="K1066" s="4"/>
      <c r="L1066" s="4"/>
      <c r="M1066" s="4"/>
      <c r="N1066" s="4"/>
      <c r="O1066" s="4"/>
      <c r="P1066" s="4"/>
      <c r="Q1066" s="52"/>
    </row>
    <row r="1067" spans="1:17" ht="20.100000000000001" customHeight="1">
      <c r="A1067" s="4"/>
      <c r="B1067" s="4"/>
      <c r="C1067" s="35"/>
      <c r="D1067" s="35"/>
      <c r="E1067" s="35"/>
      <c r="F1067" s="35"/>
      <c r="G1067" s="35"/>
      <c r="H1067" s="35"/>
      <c r="I1067" s="4"/>
      <c r="J1067" s="4"/>
      <c r="K1067" s="4"/>
      <c r="L1067" s="4"/>
      <c r="M1067" s="4"/>
      <c r="N1067" s="4"/>
      <c r="O1067" s="4"/>
      <c r="P1067" s="4"/>
      <c r="Q1067" s="52"/>
    </row>
    <row r="1068" spans="1:17" ht="20.100000000000001" customHeight="1">
      <c r="A1068" s="4"/>
      <c r="B1068" s="4"/>
      <c r="C1068" s="35"/>
      <c r="D1068" s="35"/>
      <c r="E1068" s="35"/>
      <c r="F1068" s="35"/>
      <c r="G1068" s="35"/>
      <c r="H1068" s="35"/>
      <c r="I1068" s="4"/>
      <c r="J1068" s="4"/>
      <c r="K1068" s="4"/>
      <c r="L1068" s="4"/>
      <c r="M1068" s="4"/>
      <c r="N1068" s="4"/>
      <c r="O1068" s="4"/>
      <c r="P1068" s="4"/>
      <c r="Q1068" s="52"/>
    </row>
    <row r="1069" spans="1:17" ht="20.100000000000001" customHeight="1">
      <c r="A1069" s="4"/>
      <c r="B1069" s="4"/>
      <c r="C1069" s="35"/>
      <c r="D1069" s="35"/>
      <c r="E1069" s="35"/>
      <c r="F1069" s="35"/>
      <c r="G1069" s="35"/>
      <c r="H1069" s="35"/>
      <c r="I1069" s="4"/>
      <c r="J1069" s="4"/>
      <c r="K1069" s="4"/>
      <c r="L1069" s="4"/>
      <c r="M1069" s="4"/>
      <c r="N1069" s="4"/>
      <c r="O1069" s="4"/>
      <c r="P1069" s="4"/>
      <c r="Q1069" s="52"/>
    </row>
    <row r="1070" spans="1:17" ht="20.100000000000001" customHeight="1">
      <c r="A1070" s="4"/>
      <c r="B1070" s="4"/>
      <c r="C1070" s="35"/>
      <c r="D1070" s="35"/>
      <c r="E1070" s="35"/>
      <c r="F1070" s="35"/>
      <c r="G1070" s="35"/>
      <c r="H1070" s="35"/>
      <c r="I1070" s="4"/>
      <c r="J1070" s="4"/>
      <c r="K1070" s="4"/>
      <c r="L1070" s="4"/>
      <c r="M1070" s="4"/>
      <c r="N1070" s="4"/>
      <c r="O1070" s="4"/>
      <c r="P1070" s="4"/>
      <c r="Q1070" s="52"/>
    </row>
    <row r="1071" spans="1:17" ht="20.100000000000001" customHeight="1">
      <c r="A1071" s="4"/>
      <c r="B1071" s="4"/>
      <c r="C1071" s="35"/>
      <c r="D1071" s="35"/>
      <c r="E1071" s="35"/>
      <c r="F1071" s="35"/>
      <c r="G1071" s="35"/>
      <c r="H1071" s="35"/>
      <c r="I1071" s="4"/>
      <c r="J1071" s="4"/>
      <c r="K1071" s="4"/>
      <c r="L1071" s="4"/>
      <c r="M1071" s="4"/>
      <c r="N1071" s="4"/>
      <c r="O1071" s="4"/>
      <c r="P1071" s="4"/>
      <c r="Q1071" s="52"/>
    </row>
    <row r="1072" spans="1:17" ht="20.100000000000001" customHeight="1">
      <c r="A1072" s="4"/>
      <c r="B1072" s="4"/>
      <c r="C1072" s="35"/>
      <c r="D1072" s="35"/>
      <c r="E1072" s="35"/>
      <c r="F1072" s="35"/>
      <c r="G1072" s="35"/>
      <c r="H1072" s="35"/>
      <c r="I1072" s="4"/>
      <c r="J1072" s="4"/>
      <c r="K1072" s="4"/>
      <c r="L1072" s="4"/>
      <c r="M1072" s="4"/>
      <c r="N1072" s="4"/>
      <c r="O1072" s="4"/>
      <c r="P1072" s="4"/>
      <c r="Q1072" s="52"/>
    </row>
    <row r="1073" spans="1:17" ht="20.100000000000001" customHeight="1">
      <c r="A1073" s="4"/>
      <c r="B1073" s="4"/>
      <c r="C1073" s="35"/>
      <c r="D1073" s="35"/>
      <c r="E1073" s="35"/>
      <c r="F1073" s="35"/>
      <c r="G1073" s="35"/>
      <c r="H1073" s="35"/>
      <c r="I1073" s="4"/>
      <c r="J1073" s="4"/>
      <c r="K1073" s="4"/>
      <c r="L1073" s="4"/>
      <c r="M1073" s="4"/>
      <c r="N1073" s="4"/>
      <c r="O1073" s="4"/>
      <c r="P1073" s="4"/>
      <c r="Q1073" s="52"/>
    </row>
    <row r="1075" spans="1:17" ht="13.5" thickBot="1"/>
    <row r="1076" spans="1:17">
      <c r="A1076" s="225" t="s">
        <v>209</v>
      </c>
      <c r="B1076" s="226"/>
      <c r="C1076" s="226" t="s">
        <v>104</v>
      </c>
      <c r="D1076" s="226"/>
      <c r="E1076" s="226"/>
      <c r="F1076" s="226"/>
      <c r="G1076" s="226"/>
      <c r="H1076" s="65"/>
      <c r="I1076" s="226" t="s">
        <v>102</v>
      </c>
      <c r="J1076" s="226"/>
      <c r="K1076" s="226"/>
      <c r="L1076" s="226"/>
      <c r="M1076" s="226"/>
      <c r="N1076" s="226"/>
      <c r="O1076" s="226"/>
      <c r="P1076" s="226"/>
      <c r="Q1076" s="227"/>
    </row>
    <row r="1077" spans="1:17">
      <c r="A1077" s="183"/>
      <c r="B1077" s="228"/>
      <c r="C1077" s="228"/>
      <c r="D1077" s="228"/>
      <c r="E1077" s="228"/>
      <c r="F1077" s="228"/>
      <c r="G1077" s="228"/>
      <c r="H1077" s="66"/>
      <c r="I1077" s="228"/>
      <c r="J1077" s="228"/>
      <c r="K1077" s="228"/>
      <c r="L1077" s="228"/>
      <c r="M1077" s="228"/>
      <c r="N1077" s="228"/>
      <c r="O1077" s="228"/>
      <c r="P1077" s="228"/>
      <c r="Q1077" s="185"/>
    </row>
    <row r="1078" spans="1:17">
      <c r="A1078" s="183"/>
      <c r="B1078" s="228"/>
      <c r="C1078" s="228"/>
      <c r="D1078" s="228"/>
      <c r="E1078" s="228"/>
      <c r="F1078" s="228"/>
      <c r="G1078" s="228"/>
      <c r="H1078" s="66"/>
      <c r="I1078" s="228"/>
      <c r="J1078" s="228"/>
      <c r="K1078" s="228"/>
      <c r="L1078" s="228"/>
      <c r="M1078" s="228"/>
      <c r="N1078" s="228"/>
      <c r="O1078" s="228"/>
      <c r="P1078" s="228"/>
      <c r="Q1078" s="185"/>
    </row>
    <row r="1079" spans="1:17">
      <c r="A1079" s="183"/>
      <c r="B1079" s="228"/>
      <c r="C1079" s="228"/>
      <c r="D1079" s="228"/>
      <c r="E1079" s="228"/>
      <c r="F1079" s="228"/>
      <c r="G1079" s="228"/>
      <c r="H1079" s="66"/>
      <c r="I1079" s="228"/>
      <c r="J1079" s="228"/>
      <c r="K1079" s="228"/>
      <c r="L1079" s="228"/>
      <c r="M1079" s="228"/>
      <c r="N1079" s="228"/>
      <c r="O1079" s="228"/>
      <c r="P1079" s="228"/>
      <c r="Q1079" s="185"/>
    </row>
    <row r="1080" spans="1:17">
      <c r="A1080" s="183"/>
      <c r="B1080" s="228"/>
      <c r="C1080" s="228"/>
      <c r="D1080" s="228"/>
      <c r="E1080" s="228"/>
      <c r="F1080" s="228"/>
      <c r="G1080" s="228"/>
      <c r="H1080" s="66"/>
      <c r="I1080" s="228"/>
      <c r="J1080" s="228"/>
      <c r="K1080" s="228"/>
      <c r="L1080" s="228"/>
      <c r="M1080" s="228"/>
      <c r="N1080" s="228"/>
      <c r="O1080" s="228"/>
      <c r="P1080" s="228"/>
      <c r="Q1080" s="185"/>
    </row>
    <row r="1081" spans="1:17">
      <c r="A1081" s="183"/>
      <c r="B1081" s="228"/>
      <c r="C1081" s="228"/>
      <c r="D1081" s="228"/>
      <c r="E1081" s="228"/>
      <c r="F1081" s="228"/>
      <c r="G1081" s="228"/>
      <c r="H1081" s="66"/>
      <c r="I1081" s="228"/>
      <c r="J1081" s="228"/>
      <c r="K1081" s="228"/>
      <c r="L1081" s="228"/>
      <c r="M1081" s="228"/>
      <c r="N1081" s="228"/>
      <c r="O1081" s="228"/>
      <c r="P1081" s="228"/>
      <c r="Q1081" s="185"/>
    </row>
    <row r="1082" spans="1:17" ht="12.75" customHeight="1">
      <c r="A1082" s="183" t="s">
        <v>97</v>
      </c>
      <c r="B1082" s="228" t="s">
        <v>104</v>
      </c>
      <c r="C1082" s="228"/>
      <c r="D1082" s="228"/>
      <c r="E1082" s="228" t="s">
        <v>222</v>
      </c>
      <c r="F1082" s="228"/>
      <c r="G1082" s="228" t="s">
        <v>223</v>
      </c>
      <c r="H1082" s="42"/>
      <c r="I1082" s="228" t="s">
        <v>321</v>
      </c>
      <c r="J1082" s="228"/>
      <c r="K1082" s="228"/>
      <c r="L1082" s="228"/>
      <c r="M1082" s="228"/>
      <c r="N1082" s="340" t="s">
        <v>85</v>
      </c>
      <c r="O1082" s="341"/>
      <c r="P1082" s="228" t="s">
        <v>473</v>
      </c>
      <c r="Q1082" s="185"/>
    </row>
    <row r="1083" spans="1:17">
      <c r="A1083" s="183"/>
      <c r="B1083" s="228"/>
      <c r="C1083" s="228"/>
      <c r="D1083" s="228"/>
      <c r="E1083" s="228"/>
      <c r="F1083" s="228"/>
      <c r="G1083" s="228"/>
      <c r="H1083" s="42"/>
      <c r="I1083" s="228"/>
      <c r="J1083" s="228"/>
      <c r="K1083" s="228"/>
      <c r="L1083" s="228"/>
      <c r="M1083" s="228"/>
      <c r="N1083" s="342"/>
      <c r="O1083" s="343"/>
      <c r="P1083" s="228"/>
      <c r="Q1083" s="185"/>
    </row>
    <row r="1084" spans="1:17" ht="13.5" thickBot="1">
      <c r="A1084" s="184"/>
      <c r="B1084" s="326"/>
      <c r="C1084" s="326"/>
      <c r="D1084" s="326"/>
      <c r="E1084" s="326"/>
      <c r="F1084" s="326"/>
      <c r="G1084" s="326"/>
      <c r="H1084" s="47"/>
      <c r="I1084" s="326"/>
      <c r="J1084" s="326"/>
      <c r="K1084" s="326"/>
      <c r="L1084" s="326"/>
      <c r="M1084" s="326"/>
      <c r="N1084" s="344"/>
      <c r="O1084" s="345"/>
      <c r="P1084" s="326"/>
      <c r="Q1084" s="186"/>
    </row>
    <row r="1085" spans="1:17" s="51" customFormat="1" ht="5.0999999999999996" customHeight="1" thickBot="1">
      <c r="A1085" s="52"/>
      <c r="B1085" s="52"/>
      <c r="C1085" s="52"/>
      <c r="D1085" s="52"/>
      <c r="E1085" s="52"/>
      <c r="F1085" s="52"/>
      <c r="G1085" s="52"/>
      <c r="H1085" s="96"/>
      <c r="I1085" s="52"/>
      <c r="J1085" s="52"/>
      <c r="K1085" s="52"/>
      <c r="L1085" s="52"/>
      <c r="M1085" s="52"/>
      <c r="N1085" s="52"/>
      <c r="O1085" s="52"/>
      <c r="P1085" s="52"/>
      <c r="Q1085" s="52"/>
    </row>
    <row r="1086" spans="1:17" ht="5.0999999999999996" customHeight="1" thickTop="1" thickBot="1">
      <c r="A1086" s="87"/>
      <c r="B1086" s="88"/>
      <c r="C1086" s="88"/>
      <c r="D1086" s="88"/>
      <c r="E1086" s="88"/>
      <c r="F1086" s="88"/>
      <c r="G1086" s="88"/>
      <c r="H1086" s="89"/>
      <c r="I1086" s="88"/>
      <c r="J1086" s="88"/>
      <c r="K1086" s="88"/>
      <c r="L1086" s="88"/>
      <c r="M1086" s="88"/>
      <c r="N1086" s="88"/>
      <c r="O1086" s="88"/>
      <c r="P1086" s="88"/>
      <c r="Q1086" s="90"/>
    </row>
    <row r="1087" spans="1:17" ht="5.0999999999999996" customHeight="1" thickTop="1" thickBot="1">
      <c r="A1087" s="51"/>
      <c r="B1087" s="51"/>
      <c r="C1087" s="51"/>
      <c r="D1087" s="51"/>
      <c r="E1087" s="51"/>
      <c r="F1087" s="51"/>
      <c r="G1087" s="51"/>
      <c r="H1087" s="51"/>
      <c r="I1087" s="51"/>
      <c r="J1087" s="51"/>
      <c r="K1087" s="51"/>
      <c r="L1087" s="51"/>
      <c r="M1087" s="51"/>
      <c r="N1087" s="51"/>
      <c r="O1087" s="51"/>
      <c r="P1087" s="51"/>
      <c r="Q1087" s="51"/>
    </row>
    <row r="1088" spans="1:17">
      <c r="A1088" s="24">
        <v>1</v>
      </c>
      <c r="B1088" s="350" t="s">
        <v>105</v>
      </c>
      <c r="C1088" s="350"/>
      <c r="D1088" s="350"/>
      <c r="E1088" s="351">
        <f>SUM(O41:O55)+SUM(O66:O75)+SUM(O78:O82)</f>
        <v>0</v>
      </c>
      <c r="F1088" s="351"/>
      <c r="G1088" s="25">
        <v>66</v>
      </c>
      <c r="H1088" s="37"/>
      <c r="I1088" s="346">
        <f>SUM(N41:N55)+SUM(N66:N75)+SUM(N78:N82)</f>
        <v>0</v>
      </c>
      <c r="J1088" s="346"/>
      <c r="K1088" s="346"/>
      <c r="L1088" s="346"/>
      <c r="M1088" s="346"/>
      <c r="N1088" s="346">
        <f>(G1088-E1088-I1088)*100/($G$1097-$I$1097)</f>
        <v>7.2052401746724888</v>
      </c>
      <c r="O1088" s="346"/>
      <c r="P1088" s="346">
        <f>(E1088)*100/($G$1097-$I$1097)</f>
        <v>0</v>
      </c>
      <c r="Q1088" s="352"/>
    </row>
    <row r="1089" spans="1:18">
      <c r="A1089" s="26">
        <v>2</v>
      </c>
      <c r="B1089" s="303" t="s">
        <v>98</v>
      </c>
      <c r="C1089" s="303"/>
      <c r="D1089" s="303"/>
      <c r="E1089" s="304">
        <f>SUM(O88:O100)+SUM(O112:O127)+SUM(O130:O136)+SUM(O139:O143)+SUM(O146:O153)</f>
        <v>0</v>
      </c>
      <c r="F1089" s="304"/>
      <c r="G1089" s="27">
        <v>90</v>
      </c>
      <c r="H1089" s="32"/>
      <c r="I1089" s="288">
        <f>SUM(N88:N127)+SUM(N130:N136)+SUM(N139:N153)</f>
        <v>0</v>
      </c>
      <c r="J1089" s="288"/>
      <c r="K1089" s="288"/>
      <c r="L1089" s="288"/>
      <c r="M1089" s="288"/>
      <c r="N1089" s="288">
        <f t="shared" ref="N1089:N1096" si="41">(G1089-E1089-I1089)*100/($G$1097-$I$1097)</f>
        <v>9.825327510917031</v>
      </c>
      <c r="O1089" s="288"/>
      <c r="P1089" s="288">
        <f t="shared" ref="P1089:P1096" si="42">(E1089)*100/($G$1097-$I$1097)</f>
        <v>0</v>
      </c>
      <c r="Q1089" s="289"/>
    </row>
    <row r="1090" spans="1:18">
      <c r="A1090" s="26">
        <v>3</v>
      </c>
      <c r="B1090" s="336" t="s">
        <v>163</v>
      </c>
      <c r="C1090" s="336"/>
      <c r="D1090" s="336"/>
      <c r="E1090" s="304">
        <f>SUM(O165:O197)</f>
        <v>0</v>
      </c>
      <c r="F1090" s="304"/>
      <c r="G1090" s="27">
        <v>61</v>
      </c>
      <c r="H1090" s="32"/>
      <c r="I1090" s="288">
        <f>SUM(N165:N197)</f>
        <v>0</v>
      </c>
      <c r="J1090" s="288"/>
      <c r="K1090" s="288"/>
      <c r="L1090" s="288"/>
      <c r="M1090" s="288"/>
      <c r="N1090" s="288">
        <f t="shared" si="41"/>
        <v>6.6593886462882095</v>
      </c>
      <c r="O1090" s="288"/>
      <c r="P1090" s="288">
        <f t="shared" si="42"/>
        <v>0</v>
      </c>
      <c r="Q1090" s="289"/>
    </row>
    <row r="1091" spans="1:18">
      <c r="A1091" s="26">
        <v>4</v>
      </c>
      <c r="B1091" s="303" t="s">
        <v>183</v>
      </c>
      <c r="C1091" s="303"/>
      <c r="D1091" s="303"/>
      <c r="E1091" s="304">
        <f>SUM(O215:O226)+SUM(O229:O232)+SUM(O239:O244)</f>
        <v>0</v>
      </c>
      <c r="F1091" s="304"/>
      <c r="G1091" s="27">
        <v>130</v>
      </c>
      <c r="H1091" s="32"/>
      <c r="I1091" s="288">
        <f>SUM(N215:N226)+SUM(N229:N232)+SUM(N239:N244)</f>
        <v>0</v>
      </c>
      <c r="J1091" s="288"/>
      <c r="K1091" s="288"/>
      <c r="L1091" s="288"/>
      <c r="M1091" s="288"/>
      <c r="N1091" s="288">
        <f t="shared" si="41"/>
        <v>14.192139737991265</v>
      </c>
      <c r="O1091" s="288"/>
      <c r="P1091" s="288">
        <f t="shared" si="42"/>
        <v>0</v>
      </c>
      <c r="Q1091" s="289"/>
    </row>
    <row r="1092" spans="1:18">
      <c r="A1092" s="26">
        <v>5</v>
      </c>
      <c r="B1092" s="336" t="s">
        <v>99</v>
      </c>
      <c r="C1092" s="336"/>
      <c r="D1092" s="336"/>
      <c r="E1092" s="304">
        <f>SUM(O248:O253)+SUM(O263:O282)+SUM(O285:O289)+SUM(O292:O303)+SUM(O316:O334)+SUM(O339:O346)+SUM(O358:O374)</f>
        <v>0</v>
      </c>
      <c r="F1092" s="304"/>
      <c r="G1092" s="27">
        <v>131</v>
      </c>
      <c r="H1092" s="32"/>
      <c r="I1092" s="288">
        <f>SUM(N248:N282)+SUM(N285:N289)+SUM(N292:N299)+SUM(N316:N334)+SUM(N339:N374)</f>
        <v>0</v>
      </c>
      <c r="J1092" s="288"/>
      <c r="K1092" s="288"/>
      <c r="L1092" s="288"/>
      <c r="M1092" s="288"/>
      <c r="N1092" s="288">
        <f t="shared" si="41"/>
        <v>14.301310043668122</v>
      </c>
      <c r="O1092" s="288"/>
      <c r="P1092" s="288">
        <f t="shared" si="42"/>
        <v>0</v>
      </c>
      <c r="Q1092" s="289"/>
    </row>
    <row r="1093" spans="1:18">
      <c r="A1093" s="26">
        <v>6</v>
      </c>
      <c r="B1093" s="303" t="s">
        <v>212</v>
      </c>
      <c r="C1093" s="303"/>
      <c r="D1093" s="303"/>
      <c r="E1093" s="304">
        <f>SUM(O383:O400)+SUM(O414:O439)+SUM(O450:O482)+SUM(O495:O503)+SUM(O506:O521)+O536+SUM(O540:O580)</f>
        <v>0</v>
      </c>
      <c r="F1093" s="304"/>
      <c r="G1093" s="27">
        <v>108</v>
      </c>
      <c r="H1093" s="32"/>
      <c r="I1093" s="288">
        <f>SUM(N383:N439)+SUM(N450:N465)+SUM(N468:N482)+SUM(N495:N503)+SUM(N506:N537)+SUM(N540:N580)</f>
        <v>0</v>
      </c>
      <c r="J1093" s="288"/>
      <c r="K1093" s="288"/>
      <c r="L1093" s="288"/>
      <c r="M1093" s="288"/>
      <c r="N1093" s="288">
        <f t="shared" si="41"/>
        <v>11.790393013100436</v>
      </c>
      <c r="O1093" s="288"/>
      <c r="P1093" s="288">
        <f t="shared" si="42"/>
        <v>0</v>
      </c>
      <c r="Q1093" s="289"/>
    </row>
    <row r="1094" spans="1:18">
      <c r="A1094" s="26">
        <v>7</v>
      </c>
      <c r="B1094" s="303" t="s">
        <v>177</v>
      </c>
      <c r="C1094" s="303"/>
      <c r="D1094" s="303"/>
      <c r="E1094" s="304">
        <f>SUM(O595:O598)+SUM(O601:O612)+SUM(O615:O636)+O651+O656+SUM(O660:O680)+SUM(O697:O706)</f>
        <v>0</v>
      </c>
      <c r="F1094" s="304"/>
      <c r="G1094" s="27">
        <v>120</v>
      </c>
      <c r="H1094" s="32"/>
      <c r="I1094" s="288">
        <f>SUM(N595:N598)+SUM(N601:N612)+SUM(N615:N636)+N651+N656+SUM(N660:N680)+SUM(N697:N706)</f>
        <v>0</v>
      </c>
      <c r="J1094" s="288"/>
      <c r="K1094" s="288"/>
      <c r="L1094" s="288"/>
      <c r="M1094" s="288"/>
      <c r="N1094" s="288">
        <f t="shared" si="41"/>
        <v>13.100436681222707</v>
      </c>
      <c r="O1094" s="288"/>
      <c r="P1094" s="288">
        <f t="shared" si="42"/>
        <v>0</v>
      </c>
      <c r="Q1094" s="289"/>
    </row>
    <row r="1095" spans="1:18">
      <c r="A1095" s="26">
        <v>8</v>
      </c>
      <c r="B1095" s="303" t="s">
        <v>474</v>
      </c>
      <c r="C1095" s="303"/>
      <c r="D1095" s="303"/>
      <c r="E1095" s="304">
        <f>O713+SUM(O717:O740)+SUM(O752:O759)+O760+SUM(O765:O794)+SUM(O813:O828)+O829+SUM(O833:O860)+SUM(O872:O879)+O880+O882+SUM(O890:O908)+O926+SUM(O930:O945)+O946+O949+SUM(O953:O970)+O983+O985+O987+SUM(O991:O1004)+O1007+O1009</f>
        <v>0</v>
      </c>
      <c r="F1095" s="304"/>
      <c r="G1095" s="27">
        <v>140</v>
      </c>
      <c r="H1095" s="32"/>
      <c r="I1095" s="288">
        <f>N713+SUM(N717:N762)+SUM(N765:N830)+SUM(N833:N897)+SUM(N900:N908)+N926+SUM(N930:N950)+SUM(N953:N988)+SUM(N991:N1004)+SUM(N1007:N1010)</f>
        <v>0</v>
      </c>
      <c r="J1095" s="288"/>
      <c r="K1095" s="288"/>
      <c r="L1095" s="288"/>
      <c r="M1095" s="288"/>
      <c r="N1095" s="288">
        <f t="shared" si="41"/>
        <v>15.283842794759826</v>
      </c>
      <c r="O1095" s="288"/>
      <c r="P1095" s="288">
        <f t="shared" si="42"/>
        <v>0</v>
      </c>
      <c r="Q1095" s="289"/>
    </row>
    <row r="1096" spans="1:18">
      <c r="A1096" s="26">
        <v>9</v>
      </c>
      <c r="B1096" s="303" t="s">
        <v>180</v>
      </c>
      <c r="C1096" s="303"/>
      <c r="D1096" s="303"/>
      <c r="E1096" s="304">
        <f>SUM(O1017:O1030)+SUM(O1042:O1049)</f>
        <v>0</v>
      </c>
      <c r="F1096" s="304"/>
      <c r="G1096" s="27">
        <v>70</v>
      </c>
      <c r="H1096" s="32"/>
      <c r="I1096" s="288">
        <f>SUM(N1017:N1049)</f>
        <v>0</v>
      </c>
      <c r="J1096" s="288"/>
      <c r="K1096" s="288"/>
      <c r="L1096" s="288"/>
      <c r="M1096" s="288"/>
      <c r="N1096" s="288">
        <f t="shared" si="41"/>
        <v>7.6419213973799129</v>
      </c>
      <c r="O1096" s="288"/>
      <c r="P1096" s="288">
        <f t="shared" si="42"/>
        <v>0</v>
      </c>
      <c r="Q1096" s="289"/>
    </row>
    <row r="1097" spans="1:18">
      <c r="A1097" s="183">
        <v>10</v>
      </c>
      <c r="B1097" s="228" t="s">
        <v>100</v>
      </c>
      <c r="C1097" s="238"/>
      <c r="D1097" s="238"/>
      <c r="E1097" s="228">
        <f>SUM(E1088:F1096)</f>
        <v>0</v>
      </c>
      <c r="F1097" s="228"/>
      <c r="G1097" s="228">
        <f>SUM(G1088:G1096)</f>
        <v>916</v>
      </c>
      <c r="H1097" s="32"/>
      <c r="I1097" s="337">
        <f>SUM(I1088:M1096)</f>
        <v>0</v>
      </c>
      <c r="J1097" s="337"/>
      <c r="K1097" s="337"/>
      <c r="L1097" s="337"/>
      <c r="M1097" s="337"/>
      <c r="N1097" s="337">
        <f>SUM(N1088:O1096)</f>
        <v>100</v>
      </c>
      <c r="O1097" s="337"/>
      <c r="P1097" s="337">
        <f>SUM(P1088:Q1096)</f>
        <v>0</v>
      </c>
      <c r="Q1097" s="217"/>
      <c r="R1097" s="117"/>
    </row>
    <row r="1098" spans="1:18">
      <c r="A1098" s="183"/>
      <c r="B1098" s="238"/>
      <c r="C1098" s="238"/>
      <c r="D1098" s="238"/>
      <c r="E1098" s="228"/>
      <c r="F1098" s="228"/>
      <c r="G1098" s="228"/>
      <c r="H1098" s="32"/>
      <c r="I1098" s="337"/>
      <c r="J1098" s="337"/>
      <c r="K1098" s="337"/>
      <c r="L1098" s="337"/>
      <c r="M1098" s="337"/>
      <c r="N1098" s="337"/>
      <c r="O1098" s="337"/>
      <c r="P1098" s="238"/>
      <c r="Q1098" s="217"/>
    </row>
    <row r="1099" spans="1:18" ht="13.5" thickBot="1">
      <c r="A1099" s="184"/>
      <c r="B1099" s="258"/>
      <c r="C1099" s="258"/>
      <c r="D1099" s="258"/>
      <c r="E1099" s="326"/>
      <c r="F1099" s="326"/>
      <c r="G1099" s="326"/>
      <c r="H1099" s="38"/>
      <c r="I1099" s="338"/>
      <c r="J1099" s="338"/>
      <c r="K1099" s="338"/>
      <c r="L1099" s="338"/>
      <c r="M1099" s="338"/>
      <c r="N1099" s="338"/>
      <c r="O1099" s="338"/>
      <c r="P1099" s="258"/>
      <c r="Q1099" s="339"/>
    </row>
    <row r="1100" spans="1:18" ht="5.0999999999999996" customHeight="1" thickBot="1">
      <c r="A1100" s="39"/>
      <c r="B1100" s="324"/>
      <c r="C1100" s="324"/>
      <c r="D1100" s="324"/>
      <c r="E1100" s="324"/>
      <c r="F1100" s="324"/>
      <c r="I1100" s="325"/>
      <c r="J1100" s="325"/>
      <c r="K1100" s="325"/>
      <c r="L1100" s="325"/>
      <c r="M1100" s="325"/>
      <c r="N1100" s="43"/>
      <c r="O1100" s="43"/>
    </row>
    <row r="1101" spans="1:18" ht="5.0999999999999996" customHeight="1" thickTop="1" thickBot="1">
      <c r="A1101" s="87"/>
      <c r="B1101" s="88"/>
      <c r="C1101" s="88"/>
      <c r="D1101" s="88"/>
      <c r="E1101" s="88"/>
      <c r="F1101" s="88"/>
      <c r="G1101" s="88"/>
      <c r="H1101" s="89"/>
      <c r="I1101" s="88"/>
      <c r="J1101" s="88"/>
      <c r="K1101" s="88"/>
      <c r="L1101" s="88"/>
      <c r="M1101" s="88"/>
      <c r="N1101" s="88"/>
      <c r="O1101" s="88"/>
      <c r="P1101" s="88"/>
      <c r="Q1101" s="90"/>
    </row>
    <row r="1102" spans="1:18" ht="5.0999999999999996" customHeight="1" thickTop="1" thickBot="1">
      <c r="A1102" s="39"/>
      <c r="B1102" s="46"/>
      <c r="C1102" s="46"/>
      <c r="D1102" s="46"/>
      <c r="E1102" s="46"/>
      <c r="F1102" s="46"/>
      <c r="I1102" s="43"/>
      <c r="J1102" s="43"/>
      <c r="K1102" s="43"/>
      <c r="L1102" s="43"/>
      <c r="M1102" s="43"/>
      <c r="N1102" s="43"/>
      <c r="O1102" s="43"/>
    </row>
    <row r="1103" spans="1:18" ht="30" customHeight="1">
      <c r="A1103" s="290" t="s">
        <v>475</v>
      </c>
      <c r="B1103" s="291"/>
      <c r="C1103" s="291"/>
      <c r="D1103" s="291"/>
      <c r="E1103" s="291"/>
      <c r="F1103" s="292"/>
      <c r="G1103" s="293"/>
      <c r="H1103" s="293"/>
      <c r="I1103" s="293"/>
      <c r="J1103" s="293"/>
      <c r="K1103" s="293"/>
      <c r="L1103" s="293"/>
      <c r="M1103" s="293"/>
      <c r="N1103" s="293"/>
      <c r="O1103" s="293"/>
      <c r="P1103" s="293"/>
      <c r="Q1103" s="294"/>
    </row>
    <row r="1104" spans="1:18" ht="30" customHeight="1">
      <c r="A1104" s="295" t="s">
        <v>476</v>
      </c>
      <c r="B1104" s="296"/>
      <c r="C1104" s="296"/>
      <c r="D1104" s="296"/>
      <c r="E1104" s="296"/>
      <c r="F1104" s="296"/>
      <c r="G1104" s="296"/>
      <c r="H1104" s="296"/>
      <c r="I1104" s="296"/>
      <c r="J1104" s="296"/>
      <c r="K1104" s="296"/>
      <c r="L1104" s="296"/>
      <c r="M1104" s="296"/>
      <c r="N1104" s="296"/>
      <c r="O1104" s="297"/>
      <c r="P1104" s="298"/>
      <c r="Q1104" s="299"/>
    </row>
    <row r="1105" spans="1:17" ht="30" customHeight="1">
      <c r="A1105" s="285" t="s">
        <v>101</v>
      </c>
      <c r="B1105" s="286"/>
      <c r="C1105" s="286"/>
      <c r="D1105" s="287"/>
      <c r="E1105" s="287"/>
      <c r="F1105" s="287"/>
      <c r="G1105" s="287"/>
      <c r="H1105" s="287"/>
      <c r="I1105" s="287"/>
      <c r="J1105" s="287"/>
      <c r="K1105" s="287"/>
      <c r="L1105" s="287"/>
      <c r="M1105" s="287"/>
      <c r="N1105" s="287"/>
      <c r="O1105" s="287"/>
      <c r="P1105" s="287"/>
      <c r="Q1105" s="287"/>
    </row>
    <row r="1106" spans="1:17" ht="63.75" customHeight="1">
      <c r="A1106" s="228" t="s">
        <v>486</v>
      </c>
      <c r="B1106" s="228"/>
      <c r="C1106" s="753"/>
      <c r="D1106" s="753"/>
      <c r="E1106" s="753"/>
      <c r="F1106" s="753"/>
      <c r="G1106" s="753"/>
      <c r="H1106" s="118"/>
      <c r="I1106" s="228" t="s">
        <v>508</v>
      </c>
      <c r="J1106" s="228"/>
      <c r="K1106" s="228"/>
      <c r="L1106" s="228"/>
      <c r="M1106" s="753"/>
      <c r="N1106" s="753"/>
      <c r="O1106" s="753"/>
      <c r="P1106" s="753"/>
      <c r="Q1106" s="753"/>
    </row>
    <row r="1107" spans="1:17">
      <c r="A1107" s="228"/>
      <c r="B1107" s="228"/>
      <c r="C1107" s="753"/>
      <c r="D1107" s="753"/>
      <c r="E1107" s="753"/>
      <c r="F1107" s="753"/>
      <c r="G1107" s="753"/>
      <c r="H1107" s="118"/>
      <c r="I1107" s="228"/>
      <c r="J1107" s="228"/>
      <c r="K1107" s="228"/>
      <c r="L1107" s="228"/>
      <c r="M1107" s="753"/>
      <c r="N1107" s="753"/>
      <c r="O1107" s="753"/>
      <c r="P1107" s="753"/>
      <c r="Q1107" s="753"/>
    </row>
    <row r="1108" spans="1:17" ht="32.25" customHeight="1">
      <c r="A1108" s="228"/>
      <c r="B1108" s="228"/>
      <c r="C1108" s="753"/>
      <c r="D1108" s="753"/>
      <c r="E1108" s="753"/>
      <c r="F1108" s="753"/>
      <c r="G1108" s="753"/>
      <c r="H1108" s="118"/>
      <c r="I1108" s="228"/>
      <c r="J1108" s="228"/>
      <c r="K1108" s="228"/>
      <c r="L1108" s="228"/>
      <c r="M1108" s="753"/>
      <c r="N1108" s="753"/>
      <c r="O1108" s="753"/>
      <c r="P1108" s="753"/>
      <c r="Q1108" s="753"/>
    </row>
    <row r="1109" spans="1:17" ht="160.5" customHeight="1">
      <c r="A1109" s="228" t="s">
        <v>486</v>
      </c>
      <c r="B1109" s="228"/>
      <c r="C1109" s="753"/>
      <c r="D1109" s="753"/>
      <c r="E1109" s="753"/>
      <c r="F1109" s="753"/>
      <c r="G1109" s="753"/>
      <c r="H1109" s="118"/>
      <c r="I1109" s="228" t="s">
        <v>509</v>
      </c>
      <c r="J1109" s="228"/>
      <c r="K1109" s="228"/>
      <c r="L1109" s="228"/>
      <c r="M1109" s="753"/>
      <c r="N1109" s="753"/>
      <c r="O1109" s="753"/>
      <c r="P1109" s="753"/>
      <c r="Q1109" s="753"/>
    </row>
    <row r="1110" spans="1:17">
      <c r="A1110" s="7"/>
      <c r="B1110" s="7"/>
      <c r="C1110" s="7"/>
      <c r="D1110" s="60"/>
      <c r="E1110" s="60"/>
      <c r="F1110" s="60"/>
      <c r="G1110" s="60"/>
      <c r="H1110" s="17"/>
      <c r="I1110" s="7"/>
      <c r="J1110" s="7"/>
      <c r="K1110" s="7"/>
      <c r="L1110" s="7"/>
      <c r="M1110" s="7"/>
      <c r="N1110" s="7"/>
      <c r="O1110" s="7"/>
      <c r="P1110" s="45"/>
      <c r="Q1110" s="45"/>
    </row>
  </sheetData>
  <sheetProtection password="DF95" sheet="1" objects="1" scenarios="1"/>
  <mergeCells count="3719">
    <mergeCell ref="O24:Q24"/>
    <mergeCell ref="A24:G24"/>
    <mergeCell ref="A25:G25"/>
    <mergeCell ref="I24:N24"/>
    <mergeCell ref="I25:N25"/>
    <mergeCell ref="O25:Q25"/>
    <mergeCell ref="C2:P2"/>
    <mergeCell ref="C3:P3"/>
    <mergeCell ref="C5:P5"/>
    <mergeCell ref="C1:P1"/>
    <mergeCell ref="P985:P986"/>
    <mergeCell ref="O942:O943"/>
    <mergeCell ref="N905:N906"/>
    <mergeCell ref="N907:N908"/>
    <mergeCell ref="O918:O923"/>
    <mergeCell ref="O932:O933"/>
    <mergeCell ref="O907:O908"/>
    <mergeCell ref="N902:N904"/>
    <mergeCell ref="P926:P927"/>
    <mergeCell ref="N851:N852"/>
    <mergeCell ref="O985:O986"/>
    <mergeCell ref="N880:N881"/>
    <mergeCell ref="N882:N883"/>
    <mergeCell ref="N878:N879"/>
    <mergeCell ref="N874:N875"/>
    <mergeCell ref="N967:N968"/>
    <mergeCell ref="N969:N970"/>
    <mergeCell ref="P853:P854"/>
    <mergeCell ref="P880:P881"/>
    <mergeCell ref="P940:P941"/>
    <mergeCell ref="N934:N935"/>
    <mergeCell ref="N936:N937"/>
    <mergeCell ref="O827:O828"/>
    <mergeCell ref="P827:P828"/>
    <mergeCell ref="L825:L826"/>
    <mergeCell ref="M825:M826"/>
    <mergeCell ref="O825:O826"/>
    <mergeCell ref="P825:P826"/>
    <mergeCell ref="N825:N826"/>
    <mergeCell ref="N827:N828"/>
    <mergeCell ref="N849:N850"/>
    <mergeCell ref="N746:N751"/>
    <mergeCell ref="P758:P759"/>
    <mergeCell ref="C1106:G1108"/>
    <mergeCell ref="I1106:L1108"/>
    <mergeCell ref="M1106:Q1108"/>
    <mergeCell ref="C773:H774"/>
    <mergeCell ref="N769:N770"/>
    <mergeCell ref="N771:N772"/>
    <mergeCell ref="N773:N774"/>
    <mergeCell ref="L769:L770"/>
    <mergeCell ref="N777:N778"/>
    <mergeCell ref="C775:H776"/>
    <mergeCell ref="C771:H772"/>
    <mergeCell ref="I771:I772"/>
    <mergeCell ref="J771:J772"/>
    <mergeCell ref="C767:H768"/>
    <mergeCell ref="P769:P770"/>
    <mergeCell ref="I769:I770"/>
    <mergeCell ref="J769:J770"/>
    <mergeCell ref="K769:K770"/>
    <mergeCell ref="C785:H786"/>
    <mergeCell ref="I785:I786"/>
    <mergeCell ref="J785:J786"/>
    <mergeCell ref="A1109:B1109"/>
    <mergeCell ref="I1109:L1109"/>
    <mergeCell ref="C1109:G1109"/>
    <mergeCell ref="M1109:Q1109"/>
    <mergeCell ref="N855:N856"/>
    <mergeCell ref="P1029:P1030"/>
    <mergeCell ref="P1042:P1043"/>
    <mergeCell ref="P1046:P1047"/>
    <mergeCell ref="P1048:P1049"/>
    <mergeCell ref="P1036:P1041"/>
    <mergeCell ref="P1021:P1022"/>
    <mergeCell ref="P1023:P1024"/>
    <mergeCell ref="P1025:P1026"/>
    <mergeCell ref="P1027:P1028"/>
    <mergeCell ref="Q746:Q751"/>
    <mergeCell ref="A749:A751"/>
    <mergeCell ref="J758:J759"/>
    <mergeCell ref="N752:N753"/>
    <mergeCell ref="O752:O753"/>
    <mergeCell ref="P752:P753"/>
    <mergeCell ref="I746:M748"/>
    <mergeCell ref="A760:A762"/>
    <mergeCell ref="B760:B762"/>
    <mergeCell ref="C760:H762"/>
    <mergeCell ref="I760:I762"/>
    <mergeCell ref="M765:M766"/>
    <mergeCell ref="N758:N759"/>
    <mergeCell ref="N760:N762"/>
    <mergeCell ref="J760:J762"/>
    <mergeCell ref="K760:K762"/>
    <mergeCell ref="K758:K759"/>
    <mergeCell ref="A763:A766"/>
    <mergeCell ref="N779:N780"/>
    <mergeCell ref="N781:N782"/>
    <mergeCell ref="N783:N784"/>
    <mergeCell ref="N785:N786"/>
    <mergeCell ref="L760:L762"/>
    <mergeCell ref="M760:M762"/>
    <mergeCell ref="O737:O738"/>
    <mergeCell ref="N754:N755"/>
    <mergeCell ref="L611:L612"/>
    <mergeCell ref="O621:O622"/>
    <mergeCell ref="O623:O624"/>
    <mergeCell ref="O619:O620"/>
    <mergeCell ref="M621:M622"/>
    <mergeCell ref="O617:O618"/>
    <mergeCell ref="N651:N653"/>
    <mergeCell ref="N707:N712"/>
    <mergeCell ref="I710:M711"/>
    <mergeCell ref="I707:M709"/>
    <mergeCell ref="O707:O712"/>
    <mergeCell ref="K719:K720"/>
    <mergeCell ref="N701:N702"/>
    <mergeCell ref="N697:N698"/>
    <mergeCell ref="M660:M661"/>
    <mergeCell ref="N673:N674"/>
    <mergeCell ref="N675:N676"/>
    <mergeCell ref="N699:N700"/>
    <mergeCell ref="K629:K630"/>
    <mergeCell ref="K619:K620"/>
    <mergeCell ref="N619:N620"/>
    <mergeCell ref="L619:L620"/>
    <mergeCell ref="M619:M620"/>
    <mergeCell ref="L615:L616"/>
    <mergeCell ref="P558:P559"/>
    <mergeCell ref="O542:O543"/>
    <mergeCell ref="O544:O545"/>
    <mergeCell ref="M611:M612"/>
    <mergeCell ref="M617:M618"/>
    <mergeCell ref="N669:N670"/>
    <mergeCell ref="N662:N663"/>
    <mergeCell ref="N664:N666"/>
    <mergeCell ref="I548:I549"/>
    <mergeCell ref="N631:N632"/>
    <mergeCell ref="N633:N634"/>
    <mergeCell ref="N635:N636"/>
    <mergeCell ref="N643:N648"/>
    <mergeCell ref="I649:P650"/>
    <mergeCell ref="I613:P614"/>
    <mergeCell ref="N615:N616"/>
    <mergeCell ref="L609:L610"/>
    <mergeCell ref="M609:M610"/>
    <mergeCell ref="O609:O610"/>
    <mergeCell ref="J611:J612"/>
    <mergeCell ref="K609:K610"/>
    <mergeCell ref="O611:O612"/>
    <mergeCell ref="K611:K612"/>
    <mergeCell ref="O605:O606"/>
    <mergeCell ref="N605:N606"/>
    <mergeCell ref="M667:M668"/>
    <mergeCell ref="I611:I612"/>
    <mergeCell ref="O595:O596"/>
    <mergeCell ref="P595:P596"/>
    <mergeCell ref="M597:M598"/>
    <mergeCell ref="J595:J596"/>
    <mergeCell ref="K595:K596"/>
    <mergeCell ref="M508:M509"/>
    <mergeCell ref="N510:N511"/>
    <mergeCell ref="N512:N513"/>
    <mergeCell ref="O508:O509"/>
    <mergeCell ref="M510:M511"/>
    <mergeCell ref="O510:O511"/>
    <mergeCell ref="I493:P494"/>
    <mergeCell ref="L514:L515"/>
    <mergeCell ref="M514:M515"/>
    <mergeCell ref="J510:J511"/>
    <mergeCell ref="K510:K511"/>
    <mergeCell ref="K508:K509"/>
    <mergeCell ref="J520:J521"/>
    <mergeCell ref="K542:K543"/>
    <mergeCell ref="L542:L543"/>
    <mergeCell ref="N544:N545"/>
    <mergeCell ref="N546:N547"/>
    <mergeCell ref="L520:L521"/>
    <mergeCell ref="L518:L519"/>
    <mergeCell ref="M518:M519"/>
    <mergeCell ref="N506:N507"/>
    <mergeCell ref="N508:N509"/>
    <mergeCell ref="I504:P505"/>
    <mergeCell ref="P506:P507"/>
    <mergeCell ref="P508:P509"/>
    <mergeCell ref="L510:L511"/>
    <mergeCell ref="M506:M507"/>
    <mergeCell ref="O506:O507"/>
    <mergeCell ref="J457:J459"/>
    <mergeCell ref="K457:K459"/>
    <mergeCell ref="L457:L459"/>
    <mergeCell ref="N464:N465"/>
    <mergeCell ref="J460:J461"/>
    <mergeCell ref="J462:J463"/>
    <mergeCell ref="N474:N475"/>
    <mergeCell ref="K462:K463"/>
    <mergeCell ref="N460:N461"/>
    <mergeCell ref="N462:N463"/>
    <mergeCell ref="L460:L461"/>
    <mergeCell ref="M460:M461"/>
    <mergeCell ref="I462:I463"/>
    <mergeCell ref="P457:P459"/>
    <mergeCell ref="I457:I459"/>
    <mergeCell ref="O462:O463"/>
    <mergeCell ref="P462:P463"/>
    <mergeCell ref="I460:I461"/>
    <mergeCell ref="K460:K461"/>
    <mergeCell ref="L468:L469"/>
    <mergeCell ref="L462:L463"/>
    <mergeCell ref="O474:O475"/>
    <mergeCell ref="M468:M469"/>
    <mergeCell ref="O468:O469"/>
    <mergeCell ref="N468:N469"/>
    <mergeCell ref="N470:N471"/>
    <mergeCell ref="K470:K471"/>
    <mergeCell ref="K360:K361"/>
    <mergeCell ref="M362:M363"/>
    <mergeCell ref="L362:L363"/>
    <mergeCell ref="N366:N367"/>
    <mergeCell ref="L395:L396"/>
    <mergeCell ref="M395:M396"/>
    <mergeCell ref="N395:N396"/>
    <mergeCell ref="O395:O396"/>
    <mergeCell ref="N360:N361"/>
    <mergeCell ref="O358:O359"/>
    <mergeCell ref="M416:M417"/>
    <mergeCell ref="O416:O417"/>
    <mergeCell ref="K420:K421"/>
    <mergeCell ref="L420:L421"/>
    <mergeCell ref="M420:M421"/>
    <mergeCell ref="N368:N369"/>
    <mergeCell ref="P478:P482"/>
    <mergeCell ref="P368:P369"/>
    <mergeCell ref="N383:N384"/>
    <mergeCell ref="P432:P433"/>
    <mergeCell ref="O389:O390"/>
    <mergeCell ref="M387:M388"/>
    <mergeCell ref="N440:N445"/>
    <mergeCell ref="O470:O471"/>
    <mergeCell ref="N478:N482"/>
    <mergeCell ref="P430:P431"/>
    <mergeCell ref="O434:O435"/>
    <mergeCell ref="P434:P435"/>
    <mergeCell ref="P436:P437"/>
    <mergeCell ref="M434:M435"/>
    <mergeCell ref="P438:P439"/>
    <mergeCell ref="M438:M439"/>
    <mergeCell ref="O281:O282"/>
    <mergeCell ref="P281:P282"/>
    <mergeCell ref="L298:L299"/>
    <mergeCell ref="L321:L322"/>
    <mergeCell ref="M321:M322"/>
    <mergeCell ref="N318:N320"/>
    <mergeCell ref="L323:L325"/>
    <mergeCell ref="M323:M325"/>
    <mergeCell ref="O298:O299"/>
    <mergeCell ref="Q292:Q303"/>
    <mergeCell ref="Q308:Q313"/>
    <mergeCell ref="Q314:Q334"/>
    <mergeCell ref="Q352:Q357"/>
    <mergeCell ref="P275:P277"/>
    <mergeCell ref="L278:L279"/>
    <mergeCell ref="N285:N287"/>
    <mergeCell ref="N288:N289"/>
    <mergeCell ref="N278:N279"/>
    <mergeCell ref="N275:N277"/>
    <mergeCell ref="N281:N282"/>
    <mergeCell ref="I283:P284"/>
    <mergeCell ref="P285:P287"/>
    <mergeCell ref="O288:O289"/>
    <mergeCell ref="N326:N327"/>
    <mergeCell ref="N292:N294"/>
    <mergeCell ref="N295:N297"/>
    <mergeCell ref="Q290:Q291"/>
    <mergeCell ref="M281:M282"/>
    <mergeCell ref="I281:I282"/>
    <mergeCell ref="L281:L282"/>
    <mergeCell ref="Q283:Q284"/>
    <mergeCell ref="O352:O357"/>
    <mergeCell ref="P308:P313"/>
    <mergeCell ref="O318:O320"/>
    <mergeCell ref="P318:P320"/>
    <mergeCell ref="J285:J287"/>
    <mergeCell ref="O292:O294"/>
    <mergeCell ref="M295:M297"/>
    <mergeCell ref="P292:P294"/>
    <mergeCell ref="P288:P289"/>
    <mergeCell ref="L300:M300"/>
    <mergeCell ref="L333:L334"/>
    <mergeCell ref="M333:M334"/>
    <mergeCell ref="J358:J359"/>
    <mergeCell ref="J362:J363"/>
    <mergeCell ref="K362:K363"/>
    <mergeCell ref="L389:L390"/>
    <mergeCell ref="J387:J388"/>
    <mergeCell ref="K387:K388"/>
    <mergeCell ref="K389:K390"/>
    <mergeCell ref="P358:P359"/>
    <mergeCell ref="I290:P291"/>
    <mergeCell ref="O366:O367"/>
    <mergeCell ref="P366:P367"/>
    <mergeCell ref="P326:P327"/>
    <mergeCell ref="P360:P361"/>
    <mergeCell ref="N364:N365"/>
    <mergeCell ref="O368:O369"/>
    <mergeCell ref="K358:K359"/>
    <mergeCell ref="L358:L359"/>
    <mergeCell ref="O362:O363"/>
    <mergeCell ref="O360:O361"/>
    <mergeCell ref="N362:N363"/>
    <mergeCell ref="M358:M359"/>
    <mergeCell ref="N252:N253"/>
    <mergeCell ref="N257:N262"/>
    <mergeCell ref="N263:N264"/>
    <mergeCell ref="N265:N266"/>
    <mergeCell ref="N250:N251"/>
    <mergeCell ref="P241:P242"/>
    <mergeCell ref="O252:O253"/>
    <mergeCell ref="P252:P253"/>
    <mergeCell ref="O263:O264"/>
    <mergeCell ref="O250:O251"/>
    <mergeCell ref="P243:P244"/>
    <mergeCell ref="N243:N244"/>
    <mergeCell ref="P248:P249"/>
    <mergeCell ref="I245:P247"/>
    <mergeCell ref="M243:M244"/>
    <mergeCell ref="L243:L244"/>
    <mergeCell ref="O248:O249"/>
    <mergeCell ref="P263:P264"/>
    <mergeCell ref="L252:L253"/>
    <mergeCell ref="M252:M253"/>
    <mergeCell ref="O243:O244"/>
    <mergeCell ref="M241:M242"/>
    <mergeCell ref="O241:O242"/>
    <mergeCell ref="I250:I251"/>
    <mergeCell ref="J250:J251"/>
    <mergeCell ref="K250:K251"/>
    <mergeCell ref="L250:L251"/>
    <mergeCell ref="N241:N242"/>
    <mergeCell ref="N248:N249"/>
    <mergeCell ref="K241:K242"/>
    <mergeCell ref="L241:L242"/>
    <mergeCell ref="L265:L266"/>
    <mergeCell ref="M250:M251"/>
    <mergeCell ref="N196:N197"/>
    <mergeCell ref="O68:O69"/>
    <mergeCell ref="P68:P69"/>
    <mergeCell ref="P118:P119"/>
    <mergeCell ref="P196:P197"/>
    <mergeCell ref="N194:N195"/>
    <mergeCell ref="N192:N193"/>
    <mergeCell ref="N157:N162"/>
    <mergeCell ref="O144:P145"/>
    <mergeCell ref="O194:O195"/>
    <mergeCell ref="P194:P195"/>
    <mergeCell ref="O179:O180"/>
    <mergeCell ref="P179:P180"/>
    <mergeCell ref="O190:O191"/>
    <mergeCell ref="P190:P191"/>
    <mergeCell ref="O173:O174"/>
    <mergeCell ref="P173:P174"/>
    <mergeCell ref="P95:P96"/>
    <mergeCell ref="P116:P117"/>
    <mergeCell ref="O123:O124"/>
    <mergeCell ref="N165:N166"/>
    <mergeCell ref="M88:M89"/>
    <mergeCell ref="M90:M91"/>
    <mergeCell ref="I109:M110"/>
    <mergeCell ref="J70:J71"/>
    <mergeCell ref="O70:O71"/>
    <mergeCell ref="L72:L73"/>
    <mergeCell ref="M72:M73"/>
    <mergeCell ref="O72:O73"/>
    <mergeCell ref="M70:M71"/>
    <mergeCell ref="I93:I94"/>
    <mergeCell ref="I64:P65"/>
    <mergeCell ref="N106:N111"/>
    <mergeCell ref="L51:L53"/>
    <mergeCell ref="M51:M53"/>
    <mergeCell ref="O51:O53"/>
    <mergeCell ref="P51:P53"/>
    <mergeCell ref="P54:P55"/>
    <mergeCell ref="P58:P63"/>
    <mergeCell ref="N207:N212"/>
    <mergeCell ref="A27:Q29"/>
    <mergeCell ref="N33:N38"/>
    <mergeCell ref="N41:N42"/>
    <mergeCell ref="N43:N44"/>
    <mergeCell ref="P146:P147"/>
    <mergeCell ref="P148:P149"/>
    <mergeCell ref="O150:O151"/>
    <mergeCell ref="J43:J44"/>
    <mergeCell ref="M45:M46"/>
    <mergeCell ref="O45:O46"/>
    <mergeCell ref="P45:P46"/>
    <mergeCell ref="N49:N50"/>
    <mergeCell ref="A31:Q31"/>
    <mergeCell ref="A33:B35"/>
    <mergeCell ref="C33:G35"/>
    <mergeCell ref="I33:M35"/>
    <mergeCell ref="O33:O38"/>
    <mergeCell ref="I36:M37"/>
    <mergeCell ref="A39:A55"/>
    <mergeCell ref="B39:B55"/>
    <mergeCell ref="L97:L98"/>
    <mergeCell ref="C58:G60"/>
    <mergeCell ref="N54:N55"/>
    <mergeCell ref="I15:O16"/>
    <mergeCell ref="J148:J149"/>
    <mergeCell ref="N190:N191"/>
    <mergeCell ref="A15:B16"/>
    <mergeCell ref="N188:N189"/>
    <mergeCell ref="O146:O147"/>
    <mergeCell ref="N152:N153"/>
    <mergeCell ref="K43:K44"/>
    <mergeCell ref="A21:B22"/>
    <mergeCell ref="C21:G22"/>
    <mergeCell ref="I21:O22"/>
    <mergeCell ref="P21:Q22"/>
    <mergeCell ref="A6:Q8"/>
    <mergeCell ref="A10:Q10"/>
    <mergeCell ref="A12:B13"/>
    <mergeCell ref="C12:G13"/>
    <mergeCell ref="I12:O13"/>
    <mergeCell ref="C15:G16"/>
    <mergeCell ref="P12:Q13"/>
    <mergeCell ref="P33:P38"/>
    <mergeCell ref="Q33:Q38"/>
    <mergeCell ref="A36:A38"/>
    <mergeCell ref="B36:B38"/>
    <mergeCell ref="C36:G38"/>
    <mergeCell ref="P15:Q16"/>
    <mergeCell ref="A18:B19"/>
    <mergeCell ref="C18:G19"/>
    <mergeCell ref="I18:O19"/>
    <mergeCell ref="P18:Q19"/>
    <mergeCell ref="I43:I44"/>
    <mergeCell ref="C54:H55"/>
    <mergeCell ref="I54:I55"/>
    <mergeCell ref="N58:N63"/>
    <mergeCell ref="C39:G40"/>
    <mergeCell ref="C45:H46"/>
    <mergeCell ref="I45:I46"/>
    <mergeCell ref="J45:J46"/>
    <mergeCell ref="K45:K46"/>
    <mergeCell ref="L45:L46"/>
    <mergeCell ref="Q39:Q40"/>
    <mergeCell ref="C41:H42"/>
    <mergeCell ref="I41:I42"/>
    <mergeCell ref="J41:J42"/>
    <mergeCell ref="K41:K42"/>
    <mergeCell ref="L41:L42"/>
    <mergeCell ref="M41:M42"/>
    <mergeCell ref="O41:O42"/>
    <mergeCell ref="P41:P42"/>
    <mergeCell ref="I39:P40"/>
    <mergeCell ref="I47:I48"/>
    <mergeCell ref="J47:J48"/>
    <mergeCell ref="K47:K48"/>
    <mergeCell ref="L47:L48"/>
    <mergeCell ref="N45:N46"/>
    <mergeCell ref="N47:N48"/>
    <mergeCell ref="M47:M48"/>
    <mergeCell ref="C43:H44"/>
    <mergeCell ref="L43:L44"/>
    <mergeCell ref="M43:M44"/>
    <mergeCell ref="A58:B60"/>
    <mergeCell ref="K54:K55"/>
    <mergeCell ref="L54:L55"/>
    <mergeCell ref="M54:M55"/>
    <mergeCell ref="A61:A63"/>
    <mergeCell ref="B61:B63"/>
    <mergeCell ref="C61:G63"/>
    <mergeCell ref="I61:M62"/>
    <mergeCell ref="Q58:Q63"/>
    <mergeCell ref="Q41:Q55"/>
    <mergeCell ref="O58:O63"/>
    <mergeCell ref="P49:P50"/>
    <mergeCell ref="O43:O44"/>
    <mergeCell ref="P43:P44"/>
    <mergeCell ref="O47:O48"/>
    <mergeCell ref="P47:P48"/>
    <mergeCell ref="O49:O50"/>
    <mergeCell ref="O54:O55"/>
    <mergeCell ref="I58:M60"/>
    <mergeCell ref="J54:J55"/>
    <mergeCell ref="C49:H50"/>
    <mergeCell ref="I49:I50"/>
    <mergeCell ref="J49:J50"/>
    <mergeCell ref="K49:K50"/>
    <mergeCell ref="L49:L50"/>
    <mergeCell ref="M49:M50"/>
    <mergeCell ref="C47:H48"/>
    <mergeCell ref="N51:N53"/>
    <mergeCell ref="C51:H53"/>
    <mergeCell ref="I51:I53"/>
    <mergeCell ref="J51:J53"/>
    <mergeCell ref="K51:K53"/>
    <mergeCell ref="A64:A75"/>
    <mergeCell ref="B64:B75"/>
    <mergeCell ref="C64:G65"/>
    <mergeCell ref="C70:H71"/>
    <mergeCell ref="C74:H75"/>
    <mergeCell ref="I70:I71"/>
    <mergeCell ref="C68:H69"/>
    <mergeCell ref="I68:I69"/>
    <mergeCell ref="C72:H73"/>
    <mergeCell ref="I72:I73"/>
    <mergeCell ref="Q64:Q65"/>
    <mergeCell ref="C66:H67"/>
    <mergeCell ref="I66:I67"/>
    <mergeCell ref="J66:J67"/>
    <mergeCell ref="K66:K67"/>
    <mergeCell ref="L66:L67"/>
    <mergeCell ref="N66:N67"/>
    <mergeCell ref="M66:M67"/>
    <mergeCell ref="O66:O67"/>
    <mergeCell ref="P66:P67"/>
    <mergeCell ref="J68:J69"/>
    <mergeCell ref="K68:K69"/>
    <mergeCell ref="L68:L69"/>
    <mergeCell ref="M68:M69"/>
    <mergeCell ref="N68:N69"/>
    <mergeCell ref="N70:N71"/>
    <mergeCell ref="K70:K71"/>
    <mergeCell ref="L70:L71"/>
    <mergeCell ref="J72:J73"/>
    <mergeCell ref="K72:K73"/>
    <mergeCell ref="P70:P71"/>
    <mergeCell ref="P72:P73"/>
    <mergeCell ref="Q66:Q75"/>
    <mergeCell ref="O74:O75"/>
    <mergeCell ref="P74:P75"/>
    <mergeCell ref="M80:M81"/>
    <mergeCell ref="L74:L75"/>
    <mergeCell ref="Q76:Q77"/>
    <mergeCell ref="O78:O79"/>
    <mergeCell ref="P78:P79"/>
    <mergeCell ref="O76:P77"/>
    <mergeCell ref="I74:I75"/>
    <mergeCell ref="J74:J75"/>
    <mergeCell ref="K74:K75"/>
    <mergeCell ref="M74:M75"/>
    <mergeCell ref="N72:N73"/>
    <mergeCell ref="N74:N75"/>
    <mergeCell ref="C76:H77"/>
    <mergeCell ref="C80:H81"/>
    <mergeCell ref="I80:I81"/>
    <mergeCell ref="J80:J81"/>
    <mergeCell ref="K80:K81"/>
    <mergeCell ref="L80:L81"/>
    <mergeCell ref="C78:H79"/>
    <mergeCell ref="I78:I79"/>
    <mergeCell ref="J78:J79"/>
    <mergeCell ref="K78:K79"/>
    <mergeCell ref="L78:L79"/>
    <mergeCell ref="M78:M79"/>
    <mergeCell ref="Q78:Q82"/>
    <mergeCell ref="P80:P81"/>
    <mergeCell ref="O80:O81"/>
    <mergeCell ref="A83:A85"/>
    <mergeCell ref="B83:B85"/>
    <mergeCell ref="C83:G85"/>
    <mergeCell ref="A76:A82"/>
    <mergeCell ref="N80:N81"/>
    <mergeCell ref="N78:N79"/>
    <mergeCell ref="C82:G82"/>
    <mergeCell ref="I76:N77"/>
    <mergeCell ref="B76:B82"/>
    <mergeCell ref="P99:P100"/>
    <mergeCell ref="L93:L94"/>
    <mergeCell ref="M93:M94"/>
    <mergeCell ref="O93:O94"/>
    <mergeCell ref="P93:P94"/>
    <mergeCell ref="O83:P87"/>
    <mergeCell ref="I88:I89"/>
    <mergeCell ref="P88:P89"/>
    <mergeCell ref="K88:K89"/>
    <mergeCell ref="O88:O89"/>
    <mergeCell ref="J99:J100"/>
    <mergeCell ref="K99:K100"/>
    <mergeCell ref="L95:L96"/>
    <mergeCell ref="M95:M96"/>
    <mergeCell ref="O95:O96"/>
    <mergeCell ref="M97:M98"/>
    <mergeCell ref="O97:O98"/>
    <mergeCell ref="L99:L100"/>
    <mergeCell ref="M99:M100"/>
    <mergeCell ref="O99:O100"/>
    <mergeCell ref="L88:L89"/>
    <mergeCell ref="B86:B89"/>
    <mergeCell ref="C93:H94"/>
    <mergeCell ref="Q88:Q100"/>
    <mergeCell ref="A90:A91"/>
    <mergeCell ref="B90:B91"/>
    <mergeCell ref="C90:G91"/>
    <mergeCell ref="I90:I91"/>
    <mergeCell ref="J90:J91"/>
    <mergeCell ref="K90:K91"/>
    <mergeCell ref="L90:L91"/>
    <mergeCell ref="O90:O91"/>
    <mergeCell ref="P90:P91"/>
    <mergeCell ref="O106:O111"/>
    <mergeCell ref="P106:P111"/>
    <mergeCell ref="A109:A111"/>
    <mergeCell ref="Q106:Q111"/>
    <mergeCell ref="C86:G87"/>
    <mergeCell ref="J88:J89"/>
    <mergeCell ref="B109:B111"/>
    <mergeCell ref="C109:G111"/>
    <mergeCell ref="A95:A96"/>
    <mergeCell ref="B95:B96"/>
    <mergeCell ref="C95:G96"/>
    <mergeCell ref="I95:I96"/>
    <mergeCell ref="I99:I100"/>
    <mergeCell ref="A106:B108"/>
    <mergeCell ref="C106:G108"/>
    <mergeCell ref="I106:M108"/>
    <mergeCell ref="A97:A98"/>
    <mergeCell ref="B97:B98"/>
    <mergeCell ref="C97:G98"/>
    <mergeCell ref="I97:I98"/>
    <mergeCell ref="P97:P98"/>
    <mergeCell ref="A86:A89"/>
    <mergeCell ref="J93:J94"/>
    <mergeCell ref="K93:K94"/>
    <mergeCell ref="J97:J98"/>
    <mergeCell ref="K97:K98"/>
    <mergeCell ref="J95:J96"/>
    <mergeCell ref="K95:K96"/>
    <mergeCell ref="A99:A100"/>
    <mergeCell ref="B99:B100"/>
    <mergeCell ref="C99:G100"/>
    <mergeCell ref="C92:H92"/>
    <mergeCell ref="A93:A94"/>
    <mergeCell ref="B93:B94"/>
    <mergeCell ref="C88:H89"/>
    <mergeCell ref="B120:B122"/>
    <mergeCell ref="A120:A122"/>
    <mergeCell ref="C118:G119"/>
    <mergeCell ref="I118:I119"/>
    <mergeCell ref="J116:J117"/>
    <mergeCell ref="K116:K117"/>
    <mergeCell ref="C116:G117"/>
    <mergeCell ref="B112:B113"/>
    <mergeCell ref="C112:G113"/>
    <mergeCell ref="I112:I113"/>
    <mergeCell ref="C114:H115"/>
    <mergeCell ref="I114:I115"/>
    <mergeCell ref="J114:J115"/>
    <mergeCell ref="K114:K115"/>
    <mergeCell ref="C123:G124"/>
    <mergeCell ref="I123:I124"/>
    <mergeCell ref="J123:J124"/>
    <mergeCell ref="K123:K124"/>
    <mergeCell ref="L123:L124"/>
    <mergeCell ref="M123:M124"/>
    <mergeCell ref="C120:G122"/>
    <mergeCell ref="A116:A117"/>
    <mergeCell ref="B116:B117"/>
    <mergeCell ref="A114:A115"/>
    <mergeCell ref="B114:B115"/>
    <mergeCell ref="J112:J113"/>
    <mergeCell ref="K112:K113"/>
    <mergeCell ref="L112:L113"/>
    <mergeCell ref="M112:M113"/>
    <mergeCell ref="A112:A113"/>
    <mergeCell ref="A128:A129"/>
    <mergeCell ref="C128:G129"/>
    <mergeCell ref="J125:J127"/>
    <mergeCell ref="K125:K127"/>
    <mergeCell ref="B128:B132"/>
    <mergeCell ref="A130:A132"/>
    <mergeCell ref="C130:G132"/>
    <mergeCell ref="I130:I132"/>
    <mergeCell ref="J130:J132"/>
    <mergeCell ref="K130:K132"/>
    <mergeCell ref="P130:P132"/>
    <mergeCell ref="Q130:Q136"/>
    <mergeCell ref="A133:A134"/>
    <mergeCell ref="B133:B134"/>
    <mergeCell ref="I133:I134"/>
    <mergeCell ref="J133:J134"/>
    <mergeCell ref="K133:K134"/>
    <mergeCell ref="M135:M136"/>
    <mergeCell ref="N130:N132"/>
    <mergeCell ref="I125:I127"/>
    <mergeCell ref="L125:L127"/>
    <mergeCell ref="N125:N127"/>
    <mergeCell ref="I128:P129"/>
    <mergeCell ref="M125:M127"/>
    <mergeCell ref="C125:H127"/>
    <mergeCell ref="L130:L132"/>
    <mergeCell ref="M130:M132"/>
    <mergeCell ref="O130:O132"/>
    <mergeCell ref="P135:P136"/>
    <mergeCell ref="N135:N136"/>
    <mergeCell ref="P123:P124"/>
    <mergeCell ref="Q112:Q127"/>
    <mergeCell ref="L114:L115"/>
    <mergeCell ref="M114:M115"/>
    <mergeCell ref="P114:P115"/>
    <mergeCell ref="O125:O127"/>
    <mergeCell ref="P125:P127"/>
    <mergeCell ref="Q128:Q129"/>
    <mergeCell ref="I116:I117"/>
    <mergeCell ref="J118:J119"/>
    <mergeCell ref="K118:K119"/>
    <mergeCell ref="O116:O117"/>
    <mergeCell ref="M118:M119"/>
    <mergeCell ref="N120:N122"/>
    <mergeCell ref="J120:J122"/>
    <mergeCell ref="K120:K122"/>
    <mergeCell ref="I120:I122"/>
    <mergeCell ref="P112:P113"/>
    <mergeCell ref="N118:N119"/>
    <mergeCell ref="O120:O122"/>
    <mergeCell ref="P120:P122"/>
    <mergeCell ref="L118:L119"/>
    <mergeCell ref="N116:N117"/>
    <mergeCell ref="L116:L117"/>
    <mergeCell ref="M116:M117"/>
    <mergeCell ref="O118:O119"/>
    <mergeCell ref="O114:O115"/>
    <mergeCell ref="O112:O113"/>
    <mergeCell ref="N114:N115"/>
    <mergeCell ref="C137:G138"/>
    <mergeCell ref="J135:J136"/>
    <mergeCell ref="K135:K136"/>
    <mergeCell ref="L135:L136"/>
    <mergeCell ref="Q137:Q138"/>
    <mergeCell ref="C139:G141"/>
    <mergeCell ref="I139:I141"/>
    <mergeCell ref="O142:O143"/>
    <mergeCell ref="P142:P143"/>
    <mergeCell ref="N142:N143"/>
    <mergeCell ref="M139:M141"/>
    <mergeCell ref="O139:O141"/>
    <mergeCell ref="P139:P141"/>
    <mergeCell ref="N139:N141"/>
    <mergeCell ref="N133:N134"/>
    <mergeCell ref="A135:A136"/>
    <mergeCell ref="B135:B136"/>
    <mergeCell ref="C135:G136"/>
    <mergeCell ref="I135:I136"/>
    <mergeCell ref="O135:O136"/>
    <mergeCell ref="C133:G134"/>
    <mergeCell ref="J139:J141"/>
    <mergeCell ref="K139:K141"/>
    <mergeCell ref="L139:L141"/>
    <mergeCell ref="M133:M134"/>
    <mergeCell ref="O133:O134"/>
    <mergeCell ref="P133:P134"/>
    <mergeCell ref="I137:P138"/>
    <mergeCell ref="L133:L134"/>
    <mergeCell ref="B144:B145"/>
    <mergeCell ref="C144:G145"/>
    <mergeCell ref="I144:M145"/>
    <mergeCell ref="J142:J143"/>
    <mergeCell ref="K142:K143"/>
    <mergeCell ref="A142:A143"/>
    <mergeCell ref="B142:B143"/>
    <mergeCell ref="C142:G143"/>
    <mergeCell ref="I142:I143"/>
    <mergeCell ref="Q144:Q145"/>
    <mergeCell ref="A146:A147"/>
    <mergeCell ref="B146:B147"/>
    <mergeCell ref="C146:G147"/>
    <mergeCell ref="I146:I147"/>
    <mergeCell ref="J146:J147"/>
    <mergeCell ref="K146:K147"/>
    <mergeCell ref="L146:L147"/>
    <mergeCell ref="M146:M147"/>
    <mergeCell ref="A144:A145"/>
    <mergeCell ref="Q139:Q143"/>
    <mergeCell ref="L142:L143"/>
    <mergeCell ref="M142:M143"/>
    <mergeCell ref="K148:K149"/>
    <mergeCell ref="I150:I151"/>
    <mergeCell ref="J150:J151"/>
    <mergeCell ref="K150:K151"/>
    <mergeCell ref="A148:A153"/>
    <mergeCell ref="B148:B153"/>
    <mergeCell ref="C148:G149"/>
    <mergeCell ref="I148:I149"/>
    <mergeCell ref="C152:G153"/>
    <mergeCell ref="C150:G151"/>
    <mergeCell ref="Q146:Q153"/>
    <mergeCell ref="L148:L149"/>
    <mergeCell ref="M148:M149"/>
    <mergeCell ref="O148:O149"/>
    <mergeCell ref="P150:P151"/>
    <mergeCell ref="P152:P153"/>
    <mergeCell ref="N148:N149"/>
    <mergeCell ref="N150:N151"/>
    <mergeCell ref="M152:M153"/>
    <mergeCell ref="O152:O153"/>
    <mergeCell ref="L150:L151"/>
    <mergeCell ref="M150:M151"/>
    <mergeCell ref="I152:I153"/>
    <mergeCell ref="J152:J153"/>
    <mergeCell ref="K152:K153"/>
    <mergeCell ref="L152:L153"/>
    <mergeCell ref="Q157:Q162"/>
    <mergeCell ref="A160:A162"/>
    <mergeCell ref="B160:B162"/>
    <mergeCell ref="C160:G162"/>
    <mergeCell ref="I160:M161"/>
    <mergeCell ref="A157:B159"/>
    <mergeCell ref="C157:G159"/>
    <mergeCell ref="I157:M159"/>
    <mergeCell ref="O157:O162"/>
    <mergeCell ref="P157:P162"/>
    <mergeCell ref="C163:G164"/>
    <mergeCell ref="N167:N168"/>
    <mergeCell ref="N169:N170"/>
    <mergeCell ref="C167:G168"/>
    <mergeCell ref="H167:H168"/>
    <mergeCell ref="I167:I168"/>
    <mergeCell ref="J167:J168"/>
    <mergeCell ref="M167:M168"/>
    <mergeCell ref="I163:P164"/>
    <mergeCell ref="Q163:Q164"/>
    <mergeCell ref="C165:G166"/>
    <mergeCell ref="I165:I166"/>
    <mergeCell ref="J165:J166"/>
    <mergeCell ref="K165:K166"/>
    <mergeCell ref="L165:L166"/>
    <mergeCell ref="M165:M166"/>
    <mergeCell ref="O165:O166"/>
    <mergeCell ref="P165:P166"/>
    <mergeCell ref="Q165:Q197"/>
    <mergeCell ref="C173:G174"/>
    <mergeCell ref="P167:P168"/>
    <mergeCell ref="C169:G170"/>
    <mergeCell ref="H169:H170"/>
    <mergeCell ref="I169:I170"/>
    <mergeCell ref="J169:J170"/>
    <mergeCell ref="K169:K170"/>
    <mergeCell ref="M169:M170"/>
    <mergeCell ref="P169:P170"/>
    <mergeCell ref="K167:K168"/>
    <mergeCell ref="H171:H172"/>
    <mergeCell ref="I171:I172"/>
    <mergeCell ref="J171:J172"/>
    <mergeCell ref="K171:K172"/>
    <mergeCell ref="O167:O168"/>
    <mergeCell ref="L173:L174"/>
    <mergeCell ref="M173:M174"/>
    <mergeCell ref="O169:O170"/>
    <mergeCell ref="L167:L168"/>
    <mergeCell ref="L169:L170"/>
    <mergeCell ref="M171:M172"/>
    <mergeCell ref="O171:O172"/>
    <mergeCell ref="L171:L172"/>
    <mergeCell ref="P171:P172"/>
    <mergeCell ref="C175:G176"/>
    <mergeCell ref="H175:H176"/>
    <mergeCell ref="I175:I176"/>
    <mergeCell ref="J175:J176"/>
    <mergeCell ref="H173:H174"/>
    <mergeCell ref="I173:I174"/>
    <mergeCell ref="J173:J174"/>
    <mergeCell ref="O175:O176"/>
    <mergeCell ref="C171:G172"/>
    <mergeCell ref="K179:K180"/>
    <mergeCell ref="L179:L180"/>
    <mergeCell ref="P175:P176"/>
    <mergeCell ref="C177:G178"/>
    <mergeCell ref="H177:H178"/>
    <mergeCell ref="I177:I178"/>
    <mergeCell ref="J177:J178"/>
    <mergeCell ref="K177:K178"/>
    <mergeCell ref="L177:L178"/>
    <mergeCell ref="M177:M178"/>
    <mergeCell ref="C179:G180"/>
    <mergeCell ref="H179:H180"/>
    <mergeCell ref="I179:I180"/>
    <mergeCell ref="J179:J180"/>
    <mergeCell ref="M179:M180"/>
    <mergeCell ref="N177:N178"/>
    <mergeCell ref="C181:G182"/>
    <mergeCell ref="H181:H182"/>
    <mergeCell ref="I181:I182"/>
    <mergeCell ref="J181:J182"/>
    <mergeCell ref="K181:K182"/>
    <mergeCell ref="L181:L182"/>
    <mergeCell ref="M181:M182"/>
    <mergeCell ref="C183:G184"/>
    <mergeCell ref="H183:H184"/>
    <mergeCell ref="I183:I184"/>
    <mergeCell ref="J183:J184"/>
    <mergeCell ref="P185:P187"/>
    <mergeCell ref="K183:K184"/>
    <mergeCell ref="O181:O182"/>
    <mergeCell ref="P181:P182"/>
    <mergeCell ref="L183:L184"/>
    <mergeCell ref="M183:M184"/>
    <mergeCell ref="O183:O184"/>
    <mergeCell ref="N183:N184"/>
    <mergeCell ref="L188:L189"/>
    <mergeCell ref="M188:M189"/>
    <mergeCell ref="P183:P184"/>
    <mergeCell ref="O185:O187"/>
    <mergeCell ref="N185:N187"/>
    <mergeCell ref="C185:G187"/>
    <mergeCell ref="I185:I187"/>
    <mergeCell ref="J185:J187"/>
    <mergeCell ref="K185:K187"/>
    <mergeCell ref="L185:L187"/>
    <mergeCell ref="M185:M187"/>
    <mergeCell ref="C188:G189"/>
    <mergeCell ref="I188:I189"/>
    <mergeCell ref="J188:J189"/>
    <mergeCell ref="K188:K189"/>
    <mergeCell ref="O188:O189"/>
    <mergeCell ref="P188:P189"/>
    <mergeCell ref="O196:O197"/>
    <mergeCell ref="C196:H197"/>
    <mergeCell ref="I196:I197"/>
    <mergeCell ref="J196:J197"/>
    <mergeCell ref="K196:K197"/>
    <mergeCell ref="P207:P212"/>
    <mergeCell ref="Q207:Q212"/>
    <mergeCell ref="A210:A212"/>
    <mergeCell ref="B210:B212"/>
    <mergeCell ref="C210:G212"/>
    <mergeCell ref="I210:M211"/>
    <mergeCell ref="A207:B209"/>
    <mergeCell ref="C207:G209"/>
    <mergeCell ref="I207:M209"/>
    <mergeCell ref="O207:O212"/>
    <mergeCell ref="C190:G191"/>
    <mergeCell ref="I190:I191"/>
    <mergeCell ref="J190:J191"/>
    <mergeCell ref="K190:K191"/>
    <mergeCell ref="L190:L191"/>
    <mergeCell ref="M190:M191"/>
    <mergeCell ref="C192:G193"/>
    <mergeCell ref="I192:I193"/>
    <mergeCell ref="J192:J193"/>
    <mergeCell ref="K192:K193"/>
    <mergeCell ref="A194:A195"/>
    <mergeCell ref="B194:B195"/>
    <mergeCell ref="A196:A197"/>
    <mergeCell ref="B196:B197"/>
    <mergeCell ref="I194:I195"/>
    <mergeCell ref="J194:J195"/>
    <mergeCell ref="K194:K195"/>
    <mergeCell ref="Q213:Q214"/>
    <mergeCell ref="C215:H216"/>
    <mergeCell ref="I215:I216"/>
    <mergeCell ref="J215:J216"/>
    <mergeCell ref="K215:K216"/>
    <mergeCell ref="L215:L216"/>
    <mergeCell ref="C213:H214"/>
    <mergeCell ref="M215:M216"/>
    <mergeCell ref="O215:O216"/>
    <mergeCell ref="Q215:Q226"/>
    <mergeCell ref="P217:P218"/>
    <mergeCell ref="O219:O220"/>
    <mergeCell ref="P219:P220"/>
    <mergeCell ref="O221:O222"/>
    <mergeCell ref="P221:P222"/>
    <mergeCell ref="P215:P216"/>
    <mergeCell ref="A217:A218"/>
    <mergeCell ref="B217:B218"/>
    <mergeCell ref="C217:H218"/>
    <mergeCell ref="I217:I218"/>
    <mergeCell ref="L217:L218"/>
    <mergeCell ref="M217:M218"/>
    <mergeCell ref="C225:H226"/>
    <mergeCell ref="I225:I226"/>
    <mergeCell ref="C221:H222"/>
    <mergeCell ref="I221:I222"/>
    <mergeCell ref="C223:G224"/>
    <mergeCell ref="N223:N224"/>
    <mergeCell ref="L225:L226"/>
    <mergeCell ref="A213:A216"/>
    <mergeCell ref="B213:B216"/>
    <mergeCell ref="L223:L224"/>
    <mergeCell ref="M223:M224"/>
    <mergeCell ref="O223:O224"/>
    <mergeCell ref="P223:P224"/>
    <mergeCell ref="I213:P214"/>
    <mergeCell ref="N215:N216"/>
    <mergeCell ref="N221:N222"/>
    <mergeCell ref="O217:O218"/>
    <mergeCell ref="J217:J218"/>
    <mergeCell ref="K217:K218"/>
    <mergeCell ref="I223:I224"/>
    <mergeCell ref="J221:J222"/>
    <mergeCell ref="K221:K222"/>
    <mergeCell ref="L221:L222"/>
    <mergeCell ref="M221:M222"/>
    <mergeCell ref="J219:J220"/>
    <mergeCell ref="K219:K220"/>
    <mergeCell ref="L219:L220"/>
    <mergeCell ref="M219:M220"/>
    <mergeCell ref="P233:P238"/>
    <mergeCell ref="A239:A240"/>
    <mergeCell ref="B239:B240"/>
    <mergeCell ref="C239:H240"/>
    <mergeCell ref="I239:I240"/>
    <mergeCell ref="C233:G235"/>
    <mergeCell ref="I233:M235"/>
    <mergeCell ref="L239:L240"/>
    <mergeCell ref="M239:M240"/>
    <mergeCell ref="O239:O240"/>
    <mergeCell ref="A227:A232"/>
    <mergeCell ref="J223:J224"/>
    <mergeCell ref="K223:K224"/>
    <mergeCell ref="A225:A226"/>
    <mergeCell ref="A219:A224"/>
    <mergeCell ref="B219:B224"/>
    <mergeCell ref="C219:H220"/>
    <mergeCell ref="I219:I220"/>
    <mergeCell ref="B225:B226"/>
    <mergeCell ref="N231:N232"/>
    <mergeCell ref="I231:I232"/>
    <mergeCell ref="J231:J232"/>
    <mergeCell ref="I227:P228"/>
    <mergeCell ref="P229:P230"/>
    <mergeCell ref="N229:N230"/>
    <mergeCell ref="L231:L232"/>
    <mergeCell ref="P231:P232"/>
    <mergeCell ref="P225:P226"/>
    <mergeCell ref="N225:N226"/>
    <mergeCell ref="O225:O226"/>
    <mergeCell ref="P239:P240"/>
    <mergeCell ref="N239:N240"/>
    <mergeCell ref="Q239:Q244"/>
    <mergeCell ref="A241:A242"/>
    <mergeCell ref="B241:B242"/>
    <mergeCell ref="C241:H242"/>
    <mergeCell ref="I241:I242"/>
    <mergeCell ref="J243:J244"/>
    <mergeCell ref="A243:A244"/>
    <mergeCell ref="B243:B244"/>
    <mergeCell ref="Q227:Q228"/>
    <mergeCell ref="C229:H230"/>
    <mergeCell ref="I229:I230"/>
    <mergeCell ref="J229:J230"/>
    <mergeCell ref="K229:K230"/>
    <mergeCell ref="L229:L230"/>
    <mergeCell ref="M229:M230"/>
    <mergeCell ref="O229:O230"/>
    <mergeCell ref="Q229:Q232"/>
    <mergeCell ref="K231:K232"/>
    <mergeCell ref="M231:M232"/>
    <mergeCell ref="O231:O232"/>
    <mergeCell ref="J239:J240"/>
    <mergeCell ref="K239:K240"/>
    <mergeCell ref="O233:O238"/>
    <mergeCell ref="N233:N238"/>
    <mergeCell ref="J241:J242"/>
    <mergeCell ref="Q233:Q238"/>
    <mergeCell ref="B227:B232"/>
    <mergeCell ref="A236:A238"/>
    <mergeCell ref="B236:B238"/>
    <mergeCell ref="C236:G238"/>
    <mergeCell ref="I236:M237"/>
    <mergeCell ref="A233:B235"/>
    <mergeCell ref="Q245:Q247"/>
    <mergeCell ref="C248:H249"/>
    <mergeCell ref="I248:I249"/>
    <mergeCell ref="J248:J249"/>
    <mergeCell ref="K248:K249"/>
    <mergeCell ref="L248:L249"/>
    <mergeCell ref="M263:M264"/>
    <mergeCell ref="Q248:Q253"/>
    <mergeCell ref="Q263:Q282"/>
    <mergeCell ref="Q257:Q262"/>
    <mergeCell ref="C250:H251"/>
    <mergeCell ref="C245:H247"/>
    <mergeCell ref="M248:M249"/>
    <mergeCell ref="P250:P251"/>
    <mergeCell ref="P271:P272"/>
    <mergeCell ref="C269:H270"/>
    <mergeCell ref="I269:I270"/>
    <mergeCell ref="J269:J270"/>
    <mergeCell ref="K269:K270"/>
    <mergeCell ref="L269:L270"/>
    <mergeCell ref="M269:M270"/>
    <mergeCell ref="O269:O270"/>
    <mergeCell ref="N267:N268"/>
    <mergeCell ref="J263:J264"/>
    <mergeCell ref="K263:K264"/>
    <mergeCell ref="J265:J266"/>
    <mergeCell ref="K265:K266"/>
    <mergeCell ref="L263:L264"/>
    <mergeCell ref="O267:O268"/>
    <mergeCell ref="C257:G259"/>
    <mergeCell ref="O265:O266"/>
    <mergeCell ref="P265:P266"/>
    <mergeCell ref="K267:K268"/>
    <mergeCell ref="L267:L268"/>
    <mergeCell ref="M267:M268"/>
    <mergeCell ref="P267:P268"/>
    <mergeCell ref="I260:M261"/>
    <mergeCell ref="C265:H266"/>
    <mergeCell ref="I265:I266"/>
    <mergeCell ref="I257:M259"/>
    <mergeCell ref="P269:P270"/>
    <mergeCell ref="M273:M274"/>
    <mergeCell ref="K271:K272"/>
    <mergeCell ref="L271:L272"/>
    <mergeCell ref="M271:M272"/>
    <mergeCell ref="O271:O272"/>
    <mergeCell ref="N271:N272"/>
    <mergeCell ref="N273:N274"/>
    <mergeCell ref="O273:O274"/>
    <mergeCell ref="P273:P274"/>
    <mergeCell ref="C271:H272"/>
    <mergeCell ref="C273:H274"/>
    <mergeCell ref="I273:I274"/>
    <mergeCell ref="J273:J274"/>
    <mergeCell ref="K273:K274"/>
    <mergeCell ref="A278:A279"/>
    <mergeCell ref="B278:B279"/>
    <mergeCell ref="C278:H279"/>
    <mergeCell ref="I278:I279"/>
    <mergeCell ref="O278:O279"/>
    <mergeCell ref="P278:P279"/>
    <mergeCell ref="K278:K279"/>
    <mergeCell ref="L273:L274"/>
    <mergeCell ref="I271:I272"/>
    <mergeCell ref="J271:J272"/>
    <mergeCell ref="A281:A282"/>
    <mergeCell ref="B281:B282"/>
    <mergeCell ref="C281:G282"/>
    <mergeCell ref="K281:K282"/>
    <mergeCell ref="B646:B648"/>
    <mergeCell ref="C646:G648"/>
    <mergeCell ref="I646:M647"/>
    <mergeCell ref="C283:H284"/>
    <mergeCell ref="I314:P315"/>
    <mergeCell ref="M298:M299"/>
    <mergeCell ref="P298:P299"/>
    <mergeCell ref="J298:J299"/>
    <mergeCell ref="O275:O277"/>
    <mergeCell ref="I275:I277"/>
    <mergeCell ref="J275:J277"/>
    <mergeCell ref="K275:K277"/>
    <mergeCell ref="L275:L277"/>
    <mergeCell ref="M275:M277"/>
    <mergeCell ref="O295:O297"/>
    <mergeCell ref="J281:J282"/>
    <mergeCell ref="C300:G303"/>
    <mergeCell ref="M278:M279"/>
    <mergeCell ref="A283:A289"/>
    <mergeCell ref="C275:H277"/>
    <mergeCell ref="C280:G280"/>
    <mergeCell ref="J278:J279"/>
    <mergeCell ref="L288:L289"/>
    <mergeCell ref="M288:M289"/>
    <mergeCell ref="L292:L294"/>
    <mergeCell ref="M292:M294"/>
    <mergeCell ref="P295:P297"/>
    <mergeCell ref="N333:N334"/>
    <mergeCell ref="I335:P336"/>
    <mergeCell ref="I337:P338"/>
    <mergeCell ref="N331:N332"/>
    <mergeCell ref="L331:L332"/>
    <mergeCell ref="O285:O287"/>
    <mergeCell ref="K285:K287"/>
    <mergeCell ref="L285:L287"/>
    <mergeCell ref="M285:M287"/>
    <mergeCell ref="B298:B299"/>
    <mergeCell ref="C288:G289"/>
    <mergeCell ref="C292:H294"/>
    <mergeCell ref="B290:B291"/>
    <mergeCell ref="C290:G291"/>
    <mergeCell ref="B283:B289"/>
    <mergeCell ref="C285:H287"/>
    <mergeCell ref="A298:A299"/>
    <mergeCell ref="N298:N299"/>
    <mergeCell ref="O321:O322"/>
    <mergeCell ref="P321:P322"/>
    <mergeCell ref="O323:O325"/>
    <mergeCell ref="P323:P325"/>
    <mergeCell ref="O326:O327"/>
    <mergeCell ref="Q487:Q492"/>
    <mergeCell ref="Q448:Q482"/>
    <mergeCell ref="Q285:Q289"/>
    <mergeCell ref="Q358:Q374"/>
    <mergeCell ref="O464:O465"/>
    <mergeCell ref="P464:P465"/>
    <mergeCell ref="P468:P469"/>
    <mergeCell ref="P472:P473"/>
    <mergeCell ref="O478:O482"/>
    <mergeCell ref="O476:O477"/>
    <mergeCell ref="I466:P467"/>
    <mergeCell ref="N472:N473"/>
    <mergeCell ref="P470:P471"/>
    <mergeCell ref="J468:J469"/>
    <mergeCell ref="M318:M320"/>
    <mergeCell ref="K323:K325"/>
    <mergeCell ref="Q335:Q338"/>
    <mergeCell ref="K288:K289"/>
    <mergeCell ref="K298:K299"/>
    <mergeCell ref="I285:I287"/>
    <mergeCell ref="I288:I289"/>
    <mergeCell ref="J288:J289"/>
    <mergeCell ref="L295:L297"/>
    <mergeCell ref="I292:I294"/>
    <mergeCell ref="J292:J294"/>
    <mergeCell ref="K292:K294"/>
    <mergeCell ref="O460:O461"/>
    <mergeCell ref="P460:P461"/>
    <mergeCell ref="I302:P302"/>
    <mergeCell ref="I303:P303"/>
    <mergeCell ref="P331:P332"/>
    <mergeCell ref="O364:O365"/>
    <mergeCell ref="C252:H253"/>
    <mergeCell ref="C295:H297"/>
    <mergeCell ref="I295:I297"/>
    <mergeCell ref="J295:J297"/>
    <mergeCell ref="K295:K297"/>
    <mergeCell ref="K173:K174"/>
    <mergeCell ref="C260:G262"/>
    <mergeCell ref="I252:I253"/>
    <mergeCell ref="J252:J253"/>
    <mergeCell ref="K252:K253"/>
    <mergeCell ref="I243:I244"/>
    <mergeCell ref="C263:H264"/>
    <mergeCell ref="I263:I264"/>
    <mergeCell ref="C243:H244"/>
    <mergeCell ref="K243:K244"/>
    <mergeCell ref="M225:M226"/>
    <mergeCell ref="J225:J226"/>
    <mergeCell ref="K225:K226"/>
    <mergeCell ref="C227:H228"/>
    <mergeCell ref="C231:H232"/>
    <mergeCell ref="L196:L197"/>
    <mergeCell ref="M196:M197"/>
    <mergeCell ref="M175:M176"/>
    <mergeCell ref="M265:M266"/>
    <mergeCell ref="L194:L195"/>
    <mergeCell ref="M194:M195"/>
    <mergeCell ref="L192:L193"/>
    <mergeCell ref="M192:M193"/>
    <mergeCell ref="C194:H195"/>
    <mergeCell ref="C267:H268"/>
    <mergeCell ref="I267:I268"/>
    <mergeCell ref="J267:J268"/>
    <mergeCell ref="A318:A320"/>
    <mergeCell ref="B318:B320"/>
    <mergeCell ref="I318:I320"/>
    <mergeCell ref="C298:H299"/>
    <mergeCell ref="I298:I299"/>
    <mergeCell ref="A308:B310"/>
    <mergeCell ref="C308:G310"/>
    <mergeCell ref="I308:M310"/>
    <mergeCell ref="L318:L320"/>
    <mergeCell ref="A411:A413"/>
    <mergeCell ref="J318:J320"/>
    <mergeCell ref="K318:K320"/>
    <mergeCell ref="B411:B413"/>
    <mergeCell ref="C411:G413"/>
    <mergeCell ref="N321:N322"/>
    <mergeCell ref="N323:N325"/>
    <mergeCell ref="C323:H325"/>
    <mergeCell ref="I323:I325"/>
    <mergeCell ref="A314:A317"/>
    <mergeCell ref="B314:B317"/>
    <mergeCell ref="C314:G315"/>
    <mergeCell ref="C316:G316"/>
    <mergeCell ref="C317:G317"/>
    <mergeCell ref="C318:G320"/>
    <mergeCell ref="J323:J325"/>
    <mergeCell ref="A321:A322"/>
    <mergeCell ref="B321:B322"/>
    <mergeCell ref="C321:H322"/>
    <mergeCell ref="I321:I322"/>
    <mergeCell ref="J321:J322"/>
    <mergeCell ref="K321:K322"/>
    <mergeCell ref="I381:P382"/>
    <mergeCell ref="P352:P357"/>
    <mergeCell ref="A328:A330"/>
    <mergeCell ref="B328:B330"/>
    <mergeCell ref="C328:H330"/>
    <mergeCell ref="O333:O334"/>
    <mergeCell ref="P362:P363"/>
    <mergeCell ref="P364:P365"/>
    <mergeCell ref="P328:P330"/>
    <mergeCell ref="M331:M332"/>
    <mergeCell ref="M360:M361"/>
    <mergeCell ref="L326:L327"/>
    <mergeCell ref="M326:M327"/>
    <mergeCell ref="A326:A327"/>
    <mergeCell ref="B326:B327"/>
    <mergeCell ref="C326:H327"/>
    <mergeCell ref="I326:I327"/>
    <mergeCell ref="J326:J327"/>
    <mergeCell ref="K326:K327"/>
    <mergeCell ref="C358:G359"/>
    <mergeCell ref="K333:K334"/>
    <mergeCell ref="B358:B359"/>
    <mergeCell ref="P333:P334"/>
    <mergeCell ref="I358:I359"/>
    <mergeCell ref="A355:A357"/>
    <mergeCell ref="N352:N357"/>
    <mergeCell ref="N358:N359"/>
    <mergeCell ref="A352:B354"/>
    <mergeCell ref="C352:G354"/>
    <mergeCell ref="A360:A361"/>
    <mergeCell ref="B360:B361"/>
    <mergeCell ref="C360:G361"/>
    <mergeCell ref="I360:I361"/>
    <mergeCell ref="A323:A325"/>
    <mergeCell ref="B323:B325"/>
    <mergeCell ref="C344:G344"/>
    <mergeCell ref="C341:G341"/>
    <mergeCell ref="J333:J334"/>
    <mergeCell ref="I331:I332"/>
    <mergeCell ref="A331:A332"/>
    <mergeCell ref="C339:G339"/>
    <mergeCell ref="C340:G340"/>
    <mergeCell ref="A333:A334"/>
    <mergeCell ref="B333:B334"/>
    <mergeCell ref="C333:H334"/>
    <mergeCell ref="B331:B332"/>
    <mergeCell ref="C331:H332"/>
    <mergeCell ref="C342:G342"/>
    <mergeCell ref="C345:G345"/>
    <mergeCell ref="C346:G346"/>
    <mergeCell ref="I333:I334"/>
    <mergeCell ref="A335:A336"/>
    <mergeCell ref="B335:B336"/>
    <mergeCell ref="C335:H336"/>
    <mergeCell ref="A337:A346"/>
    <mergeCell ref="B337:B346"/>
    <mergeCell ref="C337:H338"/>
    <mergeCell ref="C343:G343"/>
    <mergeCell ref="A362:A363"/>
    <mergeCell ref="B362:B363"/>
    <mergeCell ref="C362:G363"/>
    <mergeCell ref="I362:I363"/>
    <mergeCell ref="K366:K367"/>
    <mergeCell ref="L366:L367"/>
    <mergeCell ref="M366:M367"/>
    <mergeCell ref="C364:G365"/>
    <mergeCell ref="I364:I365"/>
    <mergeCell ref="J364:J365"/>
    <mergeCell ref="K364:K365"/>
    <mergeCell ref="L364:L365"/>
    <mergeCell ref="M364:M365"/>
    <mergeCell ref="J360:J361"/>
    <mergeCell ref="I395:I396"/>
    <mergeCell ref="J395:J396"/>
    <mergeCell ref="K395:K396"/>
    <mergeCell ref="C368:G369"/>
    <mergeCell ref="I368:I369"/>
    <mergeCell ref="J368:J369"/>
    <mergeCell ref="K368:K369"/>
    <mergeCell ref="L368:L369"/>
    <mergeCell ref="M368:M369"/>
    <mergeCell ref="C366:G367"/>
    <mergeCell ref="I366:I367"/>
    <mergeCell ref="J366:J367"/>
    <mergeCell ref="I389:I390"/>
    <mergeCell ref="J389:J390"/>
    <mergeCell ref="I393:I394"/>
    <mergeCell ref="I387:I388"/>
    <mergeCell ref="J391:J392"/>
    <mergeCell ref="L360:L361"/>
    <mergeCell ref="A370:A371"/>
    <mergeCell ref="B370:B371"/>
    <mergeCell ref="C370:G371"/>
    <mergeCell ref="I370:I371"/>
    <mergeCell ref="J370:J371"/>
    <mergeCell ref="K370:K371"/>
    <mergeCell ref="L370:L371"/>
    <mergeCell ref="M370:M371"/>
    <mergeCell ref="O370:O371"/>
    <mergeCell ref="P370:P371"/>
    <mergeCell ref="N370:N371"/>
    <mergeCell ref="N372:N374"/>
    <mergeCell ref="P387:P388"/>
    <mergeCell ref="P391:P392"/>
    <mergeCell ref="P476:P477"/>
    <mergeCell ref="A372:A374"/>
    <mergeCell ref="B372:B374"/>
    <mergeCell ref="C372:G374"/>
    <mergeCell ref="I372:I374"/>
    <mergeCell ref="J372:J374"/>
    <mergeCell ref="K372:K374"/>
    <mergeCell ref="L372:L374"/>
    <mergeCell ref="M372:M374"/>
    <mergeCell ref="O372:O374"/>
    <mergeCell ref="P372:P374"/>
    <mergeCell ref="A375:B377"/>
    <mergeCell ref="C375:G377"/>
    <mergeCell ref="I375:M377"/>
    <mergeCell ref="O375:O380"/>
    <mergeCell ref="P375:P380"/>
    <mergeCell ref="N375:N380"/>
    <mergeCell ref="P383:P384"/>
    <mergeCell ref="Q414:Q439"/>
    <mergeCell ref="L422:L423"/>
    <mergeCell ref="I426:I427"/>
    <mergeCell ref="J426:J427"/>
    <mergeCell ref="N387:N388"/>
    <mergeCell ref="M391:M392"/>
    <mergeCell ref="O387:O388"/>
    <mergeCell ref="N393:N394"/>
    <mergeCell ref="M389:M390"/>
    <mergeCell ref="P389:P390"/>
    <mergeCell ref="N389:N390"/>
    <mergeCell ref="M399:M400"/>
    <mergeCell ref="I418:I419"/>
    <mergeCell ref="J418:J419"/>
    <mergeCell ref="K418:K419"/>
    <mergeCell ref="L418:L419"/>
    <mergeCell ref="M418:M419"/>
    <mergeCell ref="N434:N435"/>
    <mergeCell ref="K391:K392"/>
    <mergeCell ref="K426:K427"/>
    <mergeCell ref="M432:M433"/>
    <mergeCell ref="O430:O431"/>
    <mergeCell ref="N408:N413"/>
    <mergeCell ref="N414:N415"/>
    <mergeCell ref="N416:N417"/>
    <mergeCell ref="N430:N431"/>
    <mergeCell ref="O391:O392"/>
    <mergeCell ref="P416:P417"/>
    <mergeCell ref="I432:I433"/>
    <mergeCell ref="O418:O419"/>
    <mergeCell ref="O432:O433"/>
    <mergeCell ref="M430:M431"/>
    <mergeCell ref="Q643:Q648"/>
    <mergeCell ref="Q493:Q503"/>
    <mergeCell ref="N667:N668"/>
    <mergeCell ref="P408:P413"/>
    <mergeCell ref="P487:P492"/>
    <mergeCell ref="A487:B489"/>
    <mergeCell ref="Q375:Q380"/>
    <mergeCell ref="A378:A380"/>
    <mergeCell ref="B378:B380"/>
    <mergeCell ref="C378:G380"/>
    <mergeCell ref="I378:M379"/>
    <mergeCell ref="A408:B410"/>
    <mergeCell ref="C408:G410"/>
    <mergeCell ref="I408:M410"/>
    <mergeCell ref="Q408:Q413"/>
    <mergeCell ref="C383:H384"/>
    <mergeCell ref="I383:I384"/>
    <mergeCell ref="J383:J384"/>
    <mergeCell ref="K383:K384"/>
    <mergeCell ref="L383:L384"/>
    <mergeCell ref="C381:H382"/>
    <mergeCell ref="I391:I392"/>
    <mergeCell ref="C389:G390"/>
    <mergeCell ref="P474:P475"/>
    <mergeCell ref="L476:L477"/>
    <mergeCell ref="P397:P398"/>
    <mergeCell ref="O399:O400"/>
    <mergeCell ref="N438:N439"/>
    <mergeCell ref="N432:N433"/>
    <mergeCell ref="I411:M412"/>
    <mergeCell ref="O408:O413"/>
    <mergeCell ref="O397:O398"/>
    <mergeCell ref="M397:M398"/>
    <mergeCell ref="C397:G398"/>
    <mergeCell ref="I397:I398"/>
    <mergeCell ref="J397:J398"/>
    <mergeCell ref="K397:K398"/>
    <mergeCell ref="L414:L415"/>
    <mergeCell ref="M414:M415"/>
    <mergeCell ref="J414:J415"/>
    <mergeCell ref="K414:K415"/>
    <mergeCell ref="C428:H429"/>
    <mergeCell ref="L424:L425"/>
    <mergeCell ref="M424:M425"/>
    <mergeCell ref="P424:P425"/>
    <mergeCell ref="C426:H427"/>
    <mergeCell ref="N399:N400"/>
    <mergeCell ref="K424:K425"/>
    <mergeCell ref="P428:P429"/>
    <mergeCell ref="N426:N427"/>
    <mergeCell ref="I422:I423"/>
    <mergeCell ref="J422:J423"/>
    <mergeCell ref="K422:K423"/>
    <mergeCell ref="N428:N429"/>
    <mergeCell ref="L426:L427"/>
    <mergeCell ref="M426:M427"/>
    <mergeCell ref="O426:O427"/>
    <mergeCell ref="P426:P427"/>
    <mergeCell ref="M428:M429"/>
    <mergeCell ref="O428:O429"/>
    <mergeCell ref="Q381:Q382"/>
    <mergeCell ref="M383:M384"/>
    <mergeCell ref="O383:O384"/>
    <mergeCell ref="L387:L388"/>
    <mergeCell ref="J393:J394"/>
    <mergeCell ref="K393:K394"/>
    <mergeCell ref="L393:L394"/>
    <mergeCell ref="M393:M394"/>
    <mergeCell ref="L391:L392"/>
    <mergeCell ref="I385:I386"/>
    <mergeCell ref="J385:J386"/>
    <mergeCell ref="K385:K386"/>
    <mergeCell ref="L385:L386"/>
    <mergeCell ref="M385:M386"/>
    <mergeCell ref="N391:N392"/>
    <mergeCell ref="N385:N386"/>
    <mergeCell ref="C393:H394"/>
    <mergeCell ref="Q383:Q400"/>
    <mergeCell ref="O385:O386"/>
    <mergeCell ref="P395:P396"/>
    <mergeCell ref="I399:I400"/>
    <mergeCell ref="J399:J400"/>
    <mergeCell ref="K399:K400"/>
    <mergeCell ref="L399:L400"/>
    <mergeCell ref="P399:P400"/>
    <mergeCell ref="C395:H396"/>
    <mergeCell ref="C387:H388"/>
    <mergeCell ref="O393:O394"/>
    <mergeCell ref="P393:P394"/>
    <mergeCell ref="P385:P386"/>
    <mergeCell ref="N397:N398"/>
    <mergeCell ref="L397:L398"/>
    <mergeCell ref="O424:O425"/>
    <mergeCell ref="J420:J421"/>
    <mergeCell ref="M422:M423"/>
    <mergeCell ref="O422:O423"/>
    <mergeCell ref="P422:P423"/>
    <mergeCell ref="N422:N423"/>
    <mergeCell ref="O414:O415"/>
    <mergeCell ref="P414:P415"/>
    <mergeCell ref="C416:H417"/>
    <mergeCell ref="I416:I417"/>
    <mergeCell ref="J416:J417"/>
    <mergeCell ref="K416:K417"/>
    <mergeCell ref="L416:L417"/>
    <mergeCell ref="C424:H425"/>
    <mergeCell ref="I424:I425"/>
    <mergeCell ref="J424:J425"/>
    <mergeCell ref="B428:B431"/>
    <mergeCell ref="I428:I429"/>
    <mergeCell ref="J428:J429"/>
    <mergeCell ref="C422:H423"/>
    <mergeCell ref="C418:H419"/>
    <mergeCell ref="B432:B433"/>
    <mergeCell ref="C432:H433"/>
    <mergeCell ref="J432:J433"/>
    <mergeCell ref="K432:K433"/>
    <mergeCell ref="L432:L433"/>
    <mergeCell ref="C430:H431"/>
    <mergeCell ref="I430:I431"/>
    <mergeCell ref="J430:J431"/>
    <mergeCell ref="K430:K431"/>
    <mergeCell ref="K428:K429"/>
    <mergeCell ref="L428:L429"/>
    <mergeCell ref="L430:L431"/>
    <mergeCell ref="B434:B439"/>
    <mergeCell ref="C434:H435"/>
    <mergeCell ref="I434:I435"/>
    <mergeCell ref="J434:J435"/>
    <mergeCell ref="C438:H439"/>
    <mergeCell ref="I438:I439"/>
    <mergeCell ref="J438:J439"/>
    <mergeCell ref="K434:K435"/>
    <mergeCell ref="L434:L435"/>
    <mergeCell ref="C436:H437"/>
    <mergeCell ref="I436:I437"/>
    <mergeCell ref="J436:J437"/>
    <mergeCell ref="K436:K437"/>
    <mergeCell ref="L436:L437"/>
    <mergeCell ref="L438:L439"/>
    <mergeCell ref="O438:O439"/>
    <mergeCell ref="K438:K439"/>
    <mergeCell ref="N436:N437"/>
    <mergeCell ref="M436:M437"/>
    <mergeCell ref="O436:O437"/>
    <mergeCell ref="A440:B442"/>
    <mergeCell ref="C440:G442"/>
    <mergeCell ref="I440:M442"/>
    <mergeCell ref="O440:O445"/>
    <mergeCell ref="P440:P445"/>
    <mergeCell ref="Q446:Q447"/>
    <mergeCell ref="Q440:Q445"/>
    <mergeCell ref="A446:A447"/>
    <mergeCell ref="I446:P447"/>
    <mergeCell ref="A443:A445"/>
    <mergeCell ref="B443:B445"/>
    <mergeCell ref="C443:G445"/>
    <mergeCell ref="I443:M444"/>
    <mergeCell ref="C446:G447"/>
    <mergeCell ref="B446:B447"/>
    <mergeCell ref="A414:A439"/>
    <mergeCell ref="B414:B427"/>
    <mergeCell ref="C414:H415"/>
    <mergeCell ref="I414:I415"/>
    <mergeCell ref="C420:H421"/>
    <mergeCell ref="I420:I421"/>
    <mergeCell ref="N424:N425"/>
    <mergeCell ref="P418:P419"/>
    <mergeCell ref="N418:N419"/>
    <mergeCell ref="O420:O421"/>
    <mergeCell ref="P420:P421"/>
    <mergeCell ref="N420:N421"/>
    <mergeCell ref="O643:O648"/>
    <mergeCell ref="P643:P648"/>
    <mergeCell ref="M457:M459"/>
    <mergeCell ref="O457:O459"/>
    <mergeCell ref="N457:N459"/>
    <mergeCell ref="B490:B492"/>
    <mergeCell ref="C453:G453"/>
    <mergeCell ref="A460:A461"/>
    <mergeCell ref="B460:B461"/>
    <mergeCell ref="C460:H461"/>
    <mergeCell ref="A462:A463"/>
    <mergeCell ref="B462:B463"/>
    <mergeCell ref="C462:H463"/>
    <mergeCell ref="C454:G454"/>
    <mergeCell ref="C455:G455"/>
    <mergeCell ref="C456:G456"/>
    <mergeCell ref="A457:A459"/>
    <mergeCell ref="B457:B459"/>
    <mergeCell ref="C457:H459"/>
    <mergeCell ref="A448:A456"/>
    <mergeCell ref="B448:B456"/>
    <mergeCell ref="C448:G449"/>
    <mergeCell ref="C450:G450"/>
    <mergeCell ref="C451:G451"/>
    <mergeCell ref="C452:G452"/>
    <mergeCell ref="I448:P449"/>
    <mergeCell ref="M462:M463"/>
    <mergeCell ref="A466:A473"/>
    <mergeCell ref="B466:B473"/>
    <mergeCell ref="C466:G467"/>
    <mergeCell ref="A490:A492"/>
    <mergeCell ref="J464:J465"/>
    <mergeCell ref="C468:G469"/>
    <mergeCell ref="I468:I469"/>
    <mergeCell ref="C470:G471"/>
    <mergeCell ref="M464:M465"/>
    <mergeCell ref="A464:A465"/>
    <mergeCell ref="B464:B465"/>
    <mergeCell ref="C464:H465"/>
    <mergeCell ref="I464:I465"/>
    <mergeCell ref="K464:K465"/>
    <mergeCell ref="L464:L465"/>
    <mergeCell ref="J474:J475"/>
    <mergeCell ref="K474:K475"/>
    <mergeCell ref="J472:J473"/>
    <mergeCell ref="J470:J471"/>
    <mergeCell ref="K468:K469"/>
    <mergeCell ref="L470:L471"/>
    <mergeCell ref="M470:M471"/>
    <mergeCell ref="O487:O492"/>
    <mergeCell ref="N476:N477"/>
    <mergeCell ref="C472:G473"/>
    <mergeCell ref="I472:I473"/>
    <mergeCell ref="J476:J477"/>
    <mergeCell ref="K476:K477"/>
    <mergeCell ref="O472:O473"/>
    <mergeCell ref="L474:L475"/>
    <mergeCell ref="K472:K473"/>
    <mergeCell ref="L472:L473"/>
    <mergeCell ref="M472:M473"/>
    <mergeCell ref="M474:M475"/>
    <mergeCell ref="M476:M477"/>
    <mergeCell ref="I470:I471"/>
    <mergeCell ref="A476:A477"/>
    <mergeCell ref="B476:B477"/>
    <mergeCell ref="C476:H477"/>
    <mergeCell ref="I476:I477"/>
    <mergeCell ref="A474:A475"/>
    <mergeCell ref="B474:B475"/>
    <mergeCell ref="C474:G475"/>
    <mergeCell ref="I474:I475"/>
    <mergeCell ref="A478:A482"/>
    <mergeCell ref="B478:B482"/>
    <mergeCell ref="C478:H482"/>
    <mergeCell ref="I478:I482"/>
    <mergeCell ref="N487:N492"/>
    <mergeCell ref="I490:M491"/>
    <mergeCell ref="A493:A503"/>
    <mergeCell ref="B493:B503"/>
    <mergeCell ref="C493:H494"/>
    <mergeCell ref="C495:G495"/>
    <mergeCell ref="C496:G496"/>
    <mergeCell ref="C497:G497"/>
    <mergeCell ref="C498:G498"/>
    <mergeCell ref="C490:G492"/>
    <mergeCell ref="C504:H505"/>
    <mergeCell ref="M478:M482"/>
    <mergeCell ref="C499:G499"/>
    <mergeCell ref="C500:G500"/>
    <mergeCell ref="C501:G501"/>
    <mergeCell ref="C502:G502"/>
    <mergeCell ref="C503:G503"/>
    <mergeCell ref="J478:J482"/>
    <mergeCell ref="K478:K482"/>
    <mergeCell ref="L478:L482"/>
    <mergeCell ref="C487:G489"/>
    <mergeCell ref="I487:M489"/>
    <mergeCell ref="Q504:Q505"/>
    <mergeCell ref="A506:A507"/>
    <mergeCell ref="B506:B507"/>
    <mergeCell ref="C506:G507"/>
    <mergeCell ref="I506:I507"/>
    <mergeCell ref="J506:J507"/>
    <mergeCell ref="K506:K507"/>
    <mergeCell ref="L506:L507"/>
    <mergeCell ref="A504:A505"/>
    <mergeCell ref="B504:B505"/>
    <mergeCell ref="Q506:Q521"/>
    <mergeCell ref="B508:B509"/>
    <mergeCell ref="C508:H509"/>
    <mergeCell ref="I508:I509"/>
    <mergeCell ref="J508:J509"/>
    <mergeCell ref="L508:L509"/>
    <mergeCell ref="A510:A511"/>
    <mergeCell ref="B510:B511"/>
    <mergeCell ref="C510:H511"/>
    <mergeCell ref="I510:I511"/>
    <mergeCell ref="P510:P511"/>
    <mergeCell ref="A508:A509"/>
    <mergeCell ref="A512:A513"/>
    <mergeCell ref="B512:B513"/>
    <mergeCell ref="C512:H513"/>
    <mergeCell ref="I512:I513"/>
    <mergeCell ref="J512:J513"/>
    <mergeCell ref="K512:K513"/>
    <mergeCell ref="L512:L513"/>
    <mergeCell ref="M512:M513"/>
    <mergeCell ref="O512:O513"/>
    <mergeCell ref="P512:P513"/>
    <mergeCell ref="A514:A515"/>
    <mergeCell ref="B514:B515"/>
    <mergeCell ref="C514:H515"/>
    <mergeCell ref="I514:I515"/>
    <mergeCell ref="J514:J515"/>
    <mergeCell ref="K514:K515"/>
    <mergeCell ref="A516:A517"/>
    <mergeCell ref="B516:B517"/>
    <mergeCell ref="C516:H517"/>
    <mergeCell ref="I516:I517"/>
    <mergeCell ref="J516:J517"/>
    <mergeCell ref="K516:K517"/>
    <mergeCell ref="L516:L517"/>
    <mergeCell ref="P516:P517"/>
    <mergeCell ref="N514:N515"/>
    <mergeCell ref="N516:N517"/>
    <mergeCell ref="O514:O515"/>
    <mergeCell ref="P514:P515"/>
    <mergeCell ref="A518:A519"/>
    <mergeCell ref="B518:B519"/>
    <mergeCell ref="C518:H519"/>
    <mergeCell ref="I518:I519"/>
    <mergeCell ref="P520:P521"/>
    <mergeCell ref="K520:K521"/>
    <mergeCell ref="I520:I521"/>
    <mergeCell ref="M516:M517"/>
    <mergeCell ref="L536:L537"/>
    <mergeCell ref="M536:M537"/>
    <mergeCell ref="O536:O537"/>
    <mergeCell ref="P518:P519"/>
    <mergeCell ref="N518:N519"/>
    <mergeCell ref="P536:P537"/>
    <mergeCell ref="O530:O535"/>
    <mergeCell ref="P530:P535"/>
    <mergeCell ref="N530:N535"/>
    <mergeCell ref="A520:A521"/>
    <mergeCell ref="O516:O517"/>
    <mergeCell ref="M520:M521"/>
    <mergeCell ref="O520:O521"/>
    <mergeCell ref="J518:J519"/>
    <mergeCell ref="K518:K519"/>
    <mergeCell ref="N520:N521"/>
    <mergeCell ref="O518:O519"/>
    <mergeCell ref="B520:B521"/>
    <mergeCell ref="C520:H521"/>
    <mergeCell ref="J536:J537"/>
    <mergeCell ref="A530:B532"/>
    <mergeCell ref="C530:G532"/>
    <mergeCell ref="I530:M532"/>
    <mergeCell ref="K536:K537"/>
    <mergeCell ref="Q530:Q535"/>
    <mergeCell ref="A533:A535"/>
    <mergeCell ref="B533:B535"/>
    <mergeCell ref="C533:G535"/>
    <mergeCell ref="I533:M534"/>
    <mergeCell ref="Q536:Q537"/>
    <mergeCell ref="A538:A539"/>
    <mergeCell ref="B538:B539"/>
    <mergeCell ref="C538:H539"/>
    <mergeCell ref="Q538:Q539"/>
    <mergeCell ref="I538:P539"/>
    <mergeCell ref="A536:A537"/>
    <mergeCell ref="B536:B537"/>
    <mergeCell ref="C536:G537"/>
    <mergeCell ref="I536:I537"/>
    <mergeCell ref="J540:J541"/>
    <mergeCell ref="K540:K541"/>
    <mergeCell ref="L540:L541"/>
    <mergeCell ref="O540:O541"/>
    <mergeCell ref="N536:N537"/>
    <mergeCell ref="N540:N541"/>
    <mergeCell ref="P540:P541"/>
    <mergeCell ref="A546:A547"/>
    <mergeCell ref="I554:I555"/>
    <mergeCell ref="C546:G547"/>
    <mergeCell ref="A540:A541"/>
    <mergeCell ref="B540:B575"/>
    <mergeCell ref="C540:H541"/>
    <mergeCell ref="I540:I541"/>
    <mergeCell ref="A548:A549"/>
    <mergeCell ref="C548:H549"/>
    <mergeCell ref="A544:A545"/>
    <mergeCell ref="C544:H545"/>
    <mergeCell ref="I544:I545"/>
    <mergeCell ref="A550:A551"/>
    <mergeCell ref="P566:P567"/>
    <mergeCell ref="A542:A543"/>
    <mergeCell ref="C542:H543"/>
    <mergeCell ref="I542:I543"/>
    <mergeCell ref="J542:J543"/>
    <mergeCell ref="M550:M551"/>
    <mergeCell ref="I546:I547"/>
    <mergeCell ref="O550:O551"/>
    <mergeCell ref="P546:P547"/>
    <mergeCell ref="P542:P543"/>
    <mergeCell ref="M540:M541"/>
    <mergeCell ref="M542:M543"/>
    <mergeCell ref="M546:M547"/>
    <mergeCell ref="M548:M549"/>
    <mergeCell ref="N550:N551"/>
    <mergeCell ref="N552:N553"/>
    <mergeCell ref="N542:N543"/>
    <mergeCell ref="N548:N549"/>
    <mergeCell ref="O552:O553"/>
    <mergeCell ref="N558:N559"/>
    <mergeCell ref="N560:N561"/>
    <mergeCell ref="O548:O549"/>
    <mergeCell ref="K548:K549"/>
    <mergeCell ref="J544:J545"/>
    <mergeCell ref="K544:K545"/>
    <mergeCell ref="L544:L545"/>
    <mergeCell ref="M544:M545"/>
    <mergeCell ref="J546:J547"/>
    <mergeCell ref="K546:K547"/>
    <mergeCell ref="L548:L549"/>
    <mergeCell ref="L546:L547"/>
    <mergeCell ref="J548:J549"/>
    <mergeCell ref="P560:P561"/>
    <mergeCell ref="L566:L567"/>
    <mergeCell ref="M566:M567"/>
    <mergeCell ref="C550:H551"/>
    <mergeCell ref="I550:I551"/>
    <mergeCell ref="J550:J551"/>
    <mergeCell ref="K550:K551"/>
    <mergeCell ref="N556:N557"/>
    <mergeCell ref="L564:L565"/>
    <mergeCell ref="M564:M565"/>
    <mergeCell ref="O564:O565"/>
    <mergeCell ref="P564:P565"/>
    <mergeCell ref="L562:L563"/>
    <mergeCell ref="C566:G567"/>
    <mergeCell ref="I566:I567"/>
    <mergeCell ref="J566:J567"/>
    <mergeCell ref="K566:K567"/>
    <mergeCell ref="P544:P545"/>
    <mergeCell ref="P548:P549"/>
    <mergeCell ref="A552:A553"/>
    <mergeCell ref="C552:H553"/>
    <mergeCell ref="I552:I553"/>
    <mergeCell ref="L550:L551"/>
    <mergeCell ref="J552:J553"/>
    <mergeCell ref="K552:K553"/>
    <mergeCell ref="L552:L553"/>
    <mergeCell ref="M552:M553"/>
    <mergeCell ref="M554:M555"/>
    <mergeCell ref="O554:O555"/>
    <mergeCell ref="P554:P555"/>
    <mergeCell ref="P552:P553"/>
    <mergeCell ref="N554:N555"/>
    <mergeCell ref="J554:J555"/>
    <mergeCell ref="K554:K555"/>
    <mergeCell ref="L554:L555"/>
    <mergeCell ref="A556:A557"/>
    <mergeCell ref="C556:H557"/>
    <mergeCell ref="I556:I557"/>
    <mergeCell ref="J556:J557"/>
    <mergeCell ref="M556:M557"/>
    <mergeCell ref="O556:O557"/>
    <mergeCell ref="P556:P557"/>
    <mergeCell ref="A554:A555"/>
    <mergeCell ref="C554:H555"/>
    <mergeCell ref="P550:P551"/>
    <mergeCell ref="P570:P571"/>
    <mergeCell ref="C558:G559"/>
    <mergeCell ref="I558:I559"/>
    <mergeCell ref="J558:J559"/>
    <mergeCell ref="K558:K559"/>
    <mergeCell ref="L558:L559"/>
    <mergeCell ref="M558:M559"/>
    <mergeCell ref="K556:K557"/>
    <mergeCell ref="L556:L557"/>
    <mergeCell ref="C564:G565"/>
    <mergeCell ref="I564:I565"/>
    <mergeCell ref="J564:J565"/>
    <mergeCell ref="K564:K565"/>
    <mergeCell ref="O558:O559"/>
    <mergeCell ref="C560:G561"/>
    <mergeCell ref="I560:I561"/>
    <mergeCell ref="J560:J561"/>
    <mergeCell ref="K560:K561"/>
    <mergeCell ref="L560:L561"/>
    <mergeCell ref="M562:M563"/>
    <mergeCell ref="C562:G563"/>
    <mergeCell ref="I562:I563"/>
    <mergeCell ref="J562:J563"/>
    <mergeCell ref="K562:K563"/>
    <mergeCell ref="M560:M561"/>
    <mergeCell ref="O560:O561"/>
    <mergeCell ref="N562:N563"/>
    <mergeCell ref="N564:N565"/>
    <mergeCell ref="N566:N567"/>
    <mergeCell ref="O566:O567"/>
    <mergeCell ref="O562:O563"/>
    <mergeCell ref="P562:P563"/>
    <mergeCell ref="C568:G569"/>
    <mergeCell ref="I568:I569"/>
    <mergeCell ref="J568:J569"/>
    <mergeCell ref="K568:K569"/>
    <mergeCell ref="P568:P569"/>
    <mergeCell ref="N568:N569"/>
    <mergeCell ref="C578:H580"/>
    <mergeCell ref="I578:I580"/>
    <mergeCell ref="J578:J580"/>
    <mergeCell ref="K578:K580"/>
    <mergeCell ref="L578:L580"/>
    <mergeCell ref="M578:M580"/>
    <mergeCell ref="N574:N575"/>
    <mergeCell ref="N576:N577"/>
    <mergeCell ref="N572:N573"/>
    <mergeCell ref="L568:L569"/>
    <mergeCell ref="M568:M569"/>
    <mergeCell ref="O568:O569"/>
    <mergeCell ref="L572:L573"/>
    <mergeCell ref="M572:M573"/>
    <mergeCell ref="O572:O573"/>
    <mergeCell ref="C572:G573"/>
    <mergeCell ref="I572:I573"/>
    <mergeCell ref="J572:J573"/>
    <mergeCell ref="K572:K573"/>
    <mergeCell ref="L574:L575"/>
    <mergeCell ref="M574:M575"/>
    <mergeCell ref="C574:G575"/>
    <mergeCell ref="I574:I575"/>
    <mergeCell ref="J574:J575"/>
    <mergeCell ref="K574:K575"/>
    <mergeCell ref="N570:N571"/>
    <mergeCell ref="C570:G571"/>
    <mergeCell ref="I570:I571"/>
    <mergeCell ref="J570:J571"/>
    <mergeCell ref="K570:K571"/>
    <mergeCell ref="O570:O571"/>
    <mergeCell ref="Q593:Q594"/>
    <mergeCell ref="I593:P594"/>
    <mergeCell ref="A593:A594"/>
    <mergeCell ref="B593:B594"/>
    <mergeCell ref="C593:G594"/>
    <mergeCell ref="O578:O580"/>
    <mergeCell ref="P578:P580"/>
    <mergeCell ref="P587:P592"/>
    <mergeCell ref="N578:N580"/>
    <mergeCell ref="Q587:Q592"/>
    <mergeCell ref="I590:M591"/>
    <mergeCell ref="Q540:Q580"/>
    <mergeCell ref="O546:O547"/>
    <mergeCell ref="O587:O592"/>
    <mergeCell ref="N587:N592"/>
    <mergeCell ref="P572:P573"/>
    <mergeCell ref="L570:L571"/>
    <mergeCell ref="M570:M571"/>
    <mergeCell ref="O574:O575"/>
    <mergeCell ref="P574:P575"/>
    <mergeCell ref="A576:A577"/>
    <mergeCell ref="B576:B577"/>
    <mergeCell ref="C576:H577"/>
    <mergeCell ref="I576:I577"/>
    <mergeCell ref="J576:J577"/>
    <mergeCell ref="K576:K577"/>
    <mergeCell ref="L576:L577"/>
    <mergeCell ref="M576:M577"/>
    <mergeCell ref="O576:O577"/>
    <mergeCell ref="P576:P577"/>
    <mergeCell ref="A578:A580"/>
    <mergeCell ref="B578:B580"/>
    <mergeCell ref="A597:A598"/>
    <mergeCell ref="B603:B604"/>
    <mergeCell ref="C603:G604"/>
    <mergeCell ref="I603:I604"/>
    <mergeCell ref="J603:J604"/>
    <mergeCell ref="I595:I596"/>
    <mergeCell ref="J601:J602"/>
    <mergeCell ref="B597:B598"/>
    <mergeCell ref="C597:G598"/>
    <mergeCell ref="I597:I598"/>
    <mergeCell ref="C599:G600"/>
    <mergeCell ref="A587:B589"/>
    <mergeCell ref="C587:G589"/>
    <mergeCell ref="I587:M589"/>
    <mergeCell ref="A590:A592"/>
    <mergeCell ref="B590:B592"/>
    <mergeCell ref="C590:G592"/>
    <mergeCell ref="O601:O602"/>
    <mergeCell ref="M603:M604"/>
    <mergeCell ref="Q595:Q598"/>
    <mergeCell ref="O597:O598"/>
    <mergeCell ref="P597:P598"/>
    <mergeCell ref="J597:J598"/>
    <mergeCell ref="K597:K598"/>
    <mergeCell ref="L597:L598"/>
    <mergeCell ref="N595:N596"/>
    <mergeCell ref="N597:N598"/>
    <mergeCell ref="L595:L596"/>
    <mergeCell ref="Q599:Q600"/>
    <mergeCell ref="A601:A612"/>
    <mergeCell ref="B601:B602"/>
    <mergeCell ref="C601:G602"/>
    <mergeCell ref="I601:I602"/>
    <mergeCell ref="B605:B606"/>
    <mergeCell ref="C605:G606"/>
    <mergeCell ref="I605:I606"/>
    <mergeCell ref="A599:A600"/>
    <mergeCell ref="B599:B600"/>
    <mergeCell ref="M607:M608"/>
    <mergeCell ref="M605:M606"/>
    <mergeCell ref="K603:K604"/>
    <mergeCell ref="L603:L604"/>
    <mergeCell ref="J607:J608"/>
    <mergeCell ref="A595:A596"/>
    <mergeCell ref="B595:B596"/>
    <mergeCell ref="C595:G596"/>
    <mergeCell ref="M595:M596"/>
    <mergeCell ref="I599:P600"/>
    <mergeCell ref="K601:K602"/>
    <mergeCell ref="L601:L602"/>
    <mergeCell ref="M601:M602"/>
    <mergeCell ref="Q613:Q614"/>
    <mergeCell ref="B607:B608"/>
    <mergeCell ref="C607:G608"/>
    <mergeCell ref="I607:I608"/>
    <mergeCell ref="K607:K608"/>
    <mergeCell ref="B609:B610"/>
    <mergeCell ref="C609:G610"/>
    <mergeCell ref="I609:I610"/>
    <mergeCell ref="J609:J610"/>
    <mergeCell ref="L607:L608"/>
    <mergeCell ref="Q601:Q612"/>
    <mergeCell ref="N607:N608"/>
    <mergeCell ref="N609:N610"/>
    <mergeCell ref="N611:N612"/>
    <mergeCell ref="O607:O608"/>
    <mergeCell ref="A613:A614"/>
    <mergeCell ref="B613:B614"/>
    <mergeCell ref="C613:G614"/>
    <mergeCell ref="B611:B612"/>
    <mergeCell ref="C611:G612"/>
    <mergeCell ref="P605:P606"/>
    <mergeCell ref="P607:P608"/>
    <mergeCell ref="P609:P610"/>
    <mergeCell ref="P611:P612"/>
    <mergeCell ref="P601:P602"/>
    <mergeCell ref="N601:N602"/>
    <mergeCell ref="N603:N604"/>
    <mergeCell ref="P603:P604"/>
    <mergeCell ref="O603:O604"/>
    <mergeCell ref="J605:J606"/>
    <mergeCell ref="K605:K606"/>
    <mergeCell ref="L605:L606"/>
    <mergeCell ref="M615:M616"/>
    <mergeCell ref="N617:N618"/>
    <mergeCell ref="O615:O616"/>
    <mergeCell ref="P615:P616"/>
    <mergeCell ref="Q615:Q636"/>
    <mergeCell ref="P617:P618"/>
    <mergeCell ref="P619:P620"/>
    <mergeCell ref="P621:P622"/>
    <mergeCell ref="P623:P624"/>
    <mergeCell ref="N621:N622"/>
    <mergeCell ref="N623:N624"/>
    <mergeCell ref="N625:N626"/>
    <mergeCell ref="P625:P626"/>
    <mergeCell ref="P627:P628"/>
    <mergeCell ref="P629:P630"/>
    <mergeCell ref="C621:H622"/>
    <mergeCell ref="I621:I622"/>
    <mergeCell ref="J621:J622"/>
    <mergeCell ref="C617:H618"/>
    <mergeCell ref="I617:I618"/>
    <mergeCell ref="J617:J618"/>
    <mergeCell ref="O627:O628"/>
    <mergeCell ref="I627:I628"/>
    <mergeCell ref="J627:J628"/>
    <mergeCell ref="N627:N628"/>
    <mergeCell ref="P631:P632"/>
    <mergeCell ref="B619:B620"/>
    <mergeCell ref="C619:H620"/>
    <mergeCell ref="I619:I620"/>
    <mergeCell ref="K623:K624"/>
    <mergeCell ref="L623:L624"/>
    <mergeCell ref="M623:M624"/>
    <mergeCell ref="J625:J626"/>
    <mergeCell ref="K617:K618"/>
    <mergeCell ref="L617:L618"/>
    <mergeCell ref="K615:K616"/>
    <mergeCell ref="J619:J620"/>
    <mergeCell ref="B625:B626"/>
    <mergeCell ref="C625:G626"/>
    <mergeCell ref="I625:I626"/>
    <mergeCell ref="K621:K622"/>
    <mergeCell ref="L621:L622"/>
    <mergeCell ref="A615:A630"/>
    <mergeCell ref="B615:B616"/>
    <mergeCell ref="C615:H616"/>
    <mergeCell ref="I615:I616"/>
    <mergeCell ref="J615:J616"/>
    <mergeCell ref="B617:B618"/>
    <mergeCell ref="B623:B624"/>
    <mergeCell ref="C623:H624"/>
    <mergeCell ref="I623:I624"/>
    <mergeCell ref="J623:J624"/>
    <mergeCell ref="K627:K628"/>
    <mergeCell ref="L627:L628"/>
    <mergeCell ref="M627:M628"/>
    <mergeCell ref="K625:K626"/>
    <mergeCell ref="B627:B628"/>
    <mergeCell ref="C627:H628"/>
    <mergeCell ref="B629:B630"/>
    <mergeCell ref="C629:H630"/>
    <mergeCell ref="I629:I630"/>
    <mergeCell ref="J629:J630"/>
    <mergeCell ref="L629:L630"/>
    <mergeCell ref="O629:O630"/>
    <mergeCell ref="L625:L626"/>
    <mergeCell ref="M629:M630"/>
    <mergeCell ref="M625:M626"/>
    <mergeCell ref="O625:O626"/>
    <mergeCell ref="N629:N630"/>
    <mergeCell ref="B621:B622"/>
    <mergeCell ref="A631:A632"/>
    <mergeCell ref="B631:B632"/>
    <mergeCell ref="C631:H632"/>
    <mergeCell ref="I631:I632"/>
    <mergeCell ref="J631:J632"/>
    <mergeCell ref="K631:K632"/>
    <mergeCell ref="O631:O632"/>
    <mergeCell ref="L631:L632"/>
    <mergeCell ref="M631:M632"/>
    <mergeCell ref="A633:A634"/>
    <mergeCell ref="B633:B634"/>
    <mergeCell ref="C633:H634"/>
    <mergeCell ref="I633:I634"/>
    <mergeCell ref="J633:J634"/>
    <mergeCell ref="K633:K634"/>
    <mergeCell ref="O633:O634"/>
    <mergeCell ref="P633:P634"/>
    <mergeCell ref="A635:A636"/>
    <mergeCell ref="B635:B636"/>
    <mergeCell ref="C635:H636"/>
    <mergeCell ref="I635:I636"/>
    <mergeCell ref="J635:J636"/>
    <mergeCell ref="K635:K636"/>
    <mergeCell ref="M635:M636"/>
    <mergeCell ref="L633:L634"/>
    <mergeCell ref="M633:M634"/>
    <mergeCell ref="A651:A653"/>
    <mergeCell ref="B651:B653"/>
    <mergeCell ref="C651:H653"/>
    <mergeCell ref="I651:I653"/>
    <mergeCell ref="O635:O636"/>
    <mergeCell ref="P635:P636"/>
    <mergeCell ref="A649:A650"/>
    <mergeCell ref="B649:B650"/>
    <mergeCell ref="C649:H650"/>
    <mergeCell ref="A643:B645"/>
    <mergeCell ref="C643:G645"/>
    <mergeCell ref="I643:M645"/>
    <mergeCell ref="A646:A648"/>
    <mergeCell ref="L635:L636"/>
    <mergeCell ref="J656:J657"/>
    <mergeCell ref="K656:K657"/>
    <mergeCell ref="Q649:Q650"/>
    <mergeCell ref="J651:J653"/>
    <mergeCell ref="K651:K653"/>
    <mergeCell ref="L651:L653"/>
    <mergeCell ref="M651:M653"/>
    <mergeCell ref="O651:O653"/>
    <mergeCell ref="P656:P657"/>
    <mergeCell ref="Q654:Q655"/>
    <mergeCell ref="A656:A657"/>
    <mergeCell ref="B656:B657"/>
    <mergeCell ref="C656:H657"/>
    <mergeCell ref="I656:I657"/>
    <mergeCell ref="A654:A655"/>
    <mergeCell ref="B654:B655"/>
    <mergeCell ref="C654:H655"/>
    <mergeCell ref="I654:P655"/>
    <mergeCell ref="P651:P653"/>
    <mergeCell ref="Q651:Q653"/>
    <mergeCell ref="N656:N657"/>
    <mergeCell ref="O656:O657"/>
    <mergeCell ref="L656:L657"/>
    <mergeCell ref="Q656:Q657"/>
    <mergeCell ref="M656:M657"/>
    <mergeCell ref="A746:B748"/>
    <mergeCell ref="C746:G748"/>
    <mergeCell ref="A658:A659"/>
    <mergeCell ref="B658:B659"/>
    <mergeCell ref="C658:H659"/>
    <mergeCell ref="A679:A680"/>
    <mergeCell ref="B679:B680"/>
    <mergeCell ref="C679:H680"/>
    <mergeCell ref="B664:B670"/>
    <mergeCell ref="J697:J698"/>
    <mergeCell ref="K697:K698"/>
    <mergeCell ref="A695:A704"/>
    <mergeCell ref="A713:A714"/>
    <mergeCell ref="B713:B714"/>
    <mergeCell ref="C713:H714"/>
    <mergeCell ref="A707:B709"/>
    <mergeCell ref="C707:G709"/>
    <mergeCell ref="A705:A706"/>
    <mergeCell ref="A710:A712"/>
    <mergeCell ref="B710:B712"/>
    <mergeCell ref="C710:G712"/>
    <mergeCell ref="C725:H726"/>
    <mergeCell ref="I715:P716"/>
    <mergeCell ref="I658:P659"/>
    <mergeCell ref="O667:O668"/>
    <mergeCell ref="P667:P668"/>
    <mergeCell ref="O662:O663"/>
    <mergeCell ref="Q658:Q659"/>
    <mergeCell ref="A660:A661"/>
    <mergeCell ref="B660:B661"/>
    <mergeCell ref="C660:H661"/>
    <mergeCell ref="I660:I661"/>
    <mergeCell ref="J660:J661"/>
    <mergeCell ref="K660:K661"/>
    <mergeCell ref="L660:L661"/>
    <mergeCell ref="P662:P663"/>
    <mergeCell ref="P669:P670"/>
    <mergeCell ref="C669:H670"/>
    <mergeCell ref="I669:I670"/>
    <mergeCell ref="J669:J670"/>
    <mergeCell ref="A664:A670"/>
    <mergeCell ref="P660:P661"/>
    <mergeCell ref="Q660:Q680"/>
    <mergeCell ref="A662:A663"/>
    <mergeCell ref="B662:B663"/>
    <mergeCell ref="C662:H663"/>
    <mergeCell ref="I662:I663"/>
    <mergeCell ref="J662:J663"/>
    <mergeCell ref="I675:I676"/>
    <mergeCell ref="J675:J676"/>
    <mergeCell ref="C673:G674"/>
    <mergeCell ref="I673:I674"/>
    <mergeCell ref="J673:J674"/>
    <mergeCell ref="N660:N661"/>
    <mergeCell ref="O660:O661"/>
    <mergeCell ref="L669:L670"/>
    <mergeCell ref="K673:K674"/>
    <mergeCell ref="C664:H666"/>
    <mergeCell ref="I664:I666"/>
    <mergeCell ref="J664:J666"/>
    <mergeCell ref="K664:K666"/>
    <mergeCell ref="L664:L666"/>
    <mergeCell ref="M664:M666"/>
    <mergeCell ref="O664:O666"/>
    <mergeCell ref="K662:K663"/>
    <mergeCell ref="K675:K676"/>
    <mergeCell ref="L675:L676"/>
    <mergeCell ref="M675:M676"/>
    <mergeCell ref="O675:O676"/>
    <mergeCell ref="O669:O670"/>
    <mergeCell ref="L673:L674"/>
    <mergeCell ref="M673:M674"/>
    <mergeCell ref="K669:K670"/>
    <mergeCell ref="M669:M670"/>
    <mergeCell ref="I667:I668"/>
    <mergeCell ref="J667:J668"/>
    <mergeCell ref="K667:K668"/>
    <mergeCell ref="L667:L668"/>
    <mergeCell ref="L662:L663"/>
    <mergeCell ref="M662:M663"/>
    <mergeCell ref="N671:N672"/>
    <mergeCell ref="P664:P666"/>
    <mergeCell ref="C667:H668"/>
    <mergeCell ref="P675:P676"/>
    <mergeCell ref="P677:P678"/>
    <mergeCell ref="L677:L678"/>
    <mergeCell ref="M677:M678"/>
    <mergeCell ref="O677:O678"/>
    <mergeCell ref="I679:I680"/>
    <mergeCell ref="J679:J680"/>
    <mergeCell ref="K679:K680"/>
    <mergeCell ref="I677:I678"/>
    <mergeCell ref="J677:J678"/>
    <mergeCell ref="A677:A678"/>
    <mergeCell ref="B677:B678"/>
    <mergeCell ref="C677:H678"/>
    <mergeCell ref="B671:B674"/>
    <mergeCell ref="J671:J672"/>
    <mergeCell ref="K671:K672"/>
    <mergeCell ref="K677:K678"/>
    <mergeCell ref="A675:A676"/>
    <mergeCell ref="B675:B676"/>
    <mergeCell ref="C675:G676"/>
    <mergeCell ref="C671:H672"/>
    <mergeCell ref="I671:I672"/>
    <mergeCell ref="L671:L672"/>
    <mergeCell ref="M671:M672"/>
    <mergeCell ref="O673:O674"/>
    <mergeCell ref="P673:P674"/>
    <mergeCell ref="O671:O672"/>
    <mergeCell ref="P671:P672"/>
    <mergeCell ref="A671:A674"/>
    <mergeCell ref="N677:N678"/>
    <mergeCell ref="Q689:Q694"/>
    <mergeCell ref="M697:M698"/>
    <mergeCell ref="O697:O698"/>
    <mergeCell ref="B705:B706"/>
    <mergeCell ref="C705:H706"/>
    <mergeCell ref="I695:P696"/>
    <mergeCell ref="P697:P698"/>
    <mergeCell ref="P689:P694"/>
    <mergeCell ref="O689:O694"/>
    <mergeCell ref="N679:N680"/>
    <mergeCell ref="P705:P706"/>
    <mergeCell ref="C701:H702"/>
    <mergeCell ref="I701:I702"/>
    <mergeCell ref="C703:H704"/>
    <mergeCell ref="I703:I704"/>
    <mergeCell ref="C695:H696"/>
    <mergeCell ref="C699:H700"/>
    <mergeCell ref="I699:I700"/>
    <mergeCell ref="C697:H698"/>
    <mergeCell ref="I697:I698"/>
    <mergeCell ref="J701:J702"/>
    <mergeCell ref="L679:L680"/>
    <mergeCell ref="M679:M680"/>
    <mergeCell ref="O679:O680"/>
    <mergeCell ref="P679:P680"/>
    <mergeCell ref="L701:L702"/>
    <mergeCell ref="M701:M702"/>
    <mergeCell ref="P703:P704"/>
    <mergeCell ref="P699:P700"/>
    <mergeCell ref="B695:B704"/>
    <mergeCell ref="N703:N704"/>
    <mergeCell ref="N689:N694"/>
    <mergeCell ref="P707:P712"/>
    <mergeCell ref="K721:K722"/>
    <mergeCell ref="L721:L722"/>
    <mergeCell ref="M721:M722"/>
    <mergeCell ref="Q695:Q696"/>
    <mergeCell ref="L697:L698"/>
    <mergeCell ref="O703:O704"/>
    <mergeCell ref="M699:M700"/>
    <mergeCell ref="O705:O706"/>
    <mergeCell ref="J699:J700"/>
    <mergeCell ref="M703:M704"/>
    <mergeCell ref="N705:N706"/>
    <mergeCell ref="J703:J704"/>
    <mergeCell ref="K703:K704"/>
    <mergeCell ref="M705:M706"/>
    <mergeCell ref="J705:J706"/>
    <mergeCell ref="C715:G716"/>
    <mergeCell ref="C717:H718"/>
    <mergeCell ref="I717:I718"/>
    <mergeCell ref="J717:J718"/>
    <mergeCell ref="O701:O702"/>
    <mergeCell ref="P701:P702"/>
    <mergeCell ref="L703:L704"/>
    <mergeCell ref="O699:O700"/>
    <mergeCell ref="I713:I714"/>
    <mergeCell ref="O713:O714"/>
    <mergeCell ref="Q697:Q706"/>
    <mergeCell ref="P713:P714"/>
    <mergeCell ref="Q713:Q714"/>
    <mergeCell ref="C719:H720"/>
    <mergeCell ref="I719:I720"/>
    <mergeCell ref="J719:J720"/>
    <mergeCell ref="K713:K714"/>
    <mergeCell ref="P717:P718"/>
    <mergeCell ref="Q715:Q716"/>
    <mergeCell ref="J713:J714"/>
    <mergeCell ref="N713:N714"/>
    <mergeCell ref="L713:L714"/>
    <mergeCell ref="M713:M714"/>
    <mergeCell ref="N717:N718"/>
    <mergeCell ref="N719:N720"/>
    <mergeCell ref="I705:I706"/>
    <mergeCell ref="K705:K706"/>
    <mergeCell ref="L705:L706"/>
    <mergeCell ref="Q707:Q712"/>
    <mergeCell ref="K701:K702"/>
    <mergeCell ref="C723:H724"/>
    <mergeCell ref="I723:I724"/>
    <mergeCell ref="J723:J724"/>
    <mergeCell ref="K723:K724"/>
    <mergeCell ref="Q717:Q740"/>
    <mergeCell ref="P721:P722"/>
    <mergeCell ref="P719:P720"/>
    <mergeCell ref="I725:I726"/>
    <mergeCell ref="J725:J726"/>
    <mergeCell ref="K725:K726"/>
    <mergeCell ref="O723:O724"/>
    <mergeCell ref="P723:P724"/>
    <mergeCell ref="L725:L726"/>
    <mergeCell ref="M725:M726"/>
    <mergeCell ref="O725:O726"/>
    <mergeCell ref="P725:P726"/>
    <mergeCell ref="L723:L724"/>
    <mergeCell ref="M723:M724"/>
    <mergeCell ref="N725:N726"/>
    <mergeCell ref="C721:H722"/>
    <mergeCell ref="L717:L718"/>
    <mergeCell ref="M717:M718"/>
    <mergeCell ref="O717:O718"/>
    <mergeCell ref="L719:L720"/>
    <mergeCell ref="M719:M720"/>
    <mergeCell ref="O719:O720"/>
    <mergeCell ref="O721:O722"/>
    <mergeCell ref="K717:K718"/>
    <mergeCell ref="J721:J722"/>
    <mergeCell ref="O733:O734"/>
    <mergeCell ref="P733:P734"/>
    <mergeCell ref="C727:H728"/>
    <mergeCell ref="I727:I728"/>
    <mergeCell ref="J727:J728"/>
    <mergeCell ref="K727:K728"/>
    <mergeCell ref="O727:O728"/>
    <mergeCell ref="P727:P728"/>
    <mergeCell ref="L727:L728"/>
    <mergeCell ref="M727:M728"/>
    <mergeCell ref="C729:H730"/>
    <mergeCell ref="I729:I730"/>
    <mergeCell ref="J729:J730"/>
    <mergeCell ref="K729:K730"/>
    <mergeCell ref="L729:L730"/>
    <mergeCell ref="M729:M730"/>
    <mergeCell ref="L733:L734"/>
    <mergeCell ref="M733:M734"/>
    <mergeCell ref="O729:O730"/>
    <mergeCell ref="P729:P730"/>
    <mergeCell ref="I773:I774"/>
    <mergeCell ref="M731:M732"/>
    <mergeCell ref="L737:L738"/>
    <mergeCell ref="M737:M738"/>
    <mergeCell ref="B763:B766"/>
    <mergeCell ref="C763:H764"/>
    <mergeCell ref="K765:K766"/>
    <mergeCell ref="C765:H766"/>
    <mergeCell ref="A752:A759"/>
    <mergeCell ref="I765:I766"/>
    <mergeCell ref="J765:J766"/>
    <mergeCell ref="I763:P764"/>
    <mergeCell ref="L765:L766"/>
    <mergeCell ref="P756:P757"/>
    <mergeCell ref="N756:N757"/>
    <mergeCell ref="J752:J753"/>
    <mergeCell ref="K752:K753"/>
    <mergeCell ref="I754:I755"/>
    <mergeCell ref="J754:J755"/>
    <mergeCell ref="I752:I753"/>
    <mergeCell ref="O758:O759"/>
    <mergeCell ref="P754:P755"/>
    <mergeCell ref="I756:I757"/>
    <mergeCell ref="J756:J757"/>
    <mergeCell ref="K756:K757"/>
    <mergeCell ref="L756:L757"/>
    <mergeCell ref="P737:P738"/>
    <mergeCell ref="L739:L740"/>
    <mergeCell ref="N735:N736"/>
    <mergeCell ref="N737:N738"/>
    <mergeCell ref="N739:N740"/>
    <mergeCell ref="N765:N766"/>
    <mergeCell ref="P765:P766"/>
    <mergeCell ref="P781:P782"/>
    <mergeCell ref="K785:K786"/>
    <mergeCell ref="L785:L786"/>
    <mergeCell ref="I83:N87"/>
    <mergeCell ref="L120:L122"/>
    <mergeCell ref="M120:M122"/>
    <mergeCell ref="K175:K176"/>
    <mergeCell ref="L175:L176"/>
    <mergeCell ref="N112:N113"/>
    <mergeCell ref="O257:O262"/>
    <mergeCell ref="N269:N270"/>
    <mergeCell ref="I352:M354"/>
    <mergeCell ref="N727:N728"/>
    <mergeCell ref="O739:O740"/>
    <mergeCell ref="P739:P740"/>
    <mergeCell ref="L752:L753"/>
    <mergeCell ref="M752:M753"/>
    <mergeCell ref="O308:O313"/>
    <mergeCell ref="O746:O751"/>
    <mergeCell ref="O735:O736"/>
    <mergeCell ref="P735:P736"/>
    <mergeCell ref="L735:L736"/>
    <mergeCell ref="M735:M736"/>
    <mergeCell ref="I721:I722"/>
    <mergeCell ref="K699:K700"/>
    <mergeCell ref="L699:L700"/>
    <mergeCell ref="N733:N734"/>
    <mergeCell ref="I328:I330"/>
    <mergeCell ref="J737:J738"/>
    <mergeCell ref="I731:I732"/>
    <mergeCell ref="J731:J732"/>
    <mergeCell ref="P785:P786"/>
    <mergeCell ref="K781:K782"/>
    <mergeCell ref="I783:I784"/>
    <mergeCell ref="J783:J784"/>
    <mergeCell ref="Q760:Q762"/>
    <mergeCell ref="Q763:Q764"/>
    <mergeCell ref="O760:O762"/>
    <mergeCell ref="P760:P762"/>
    <mergeCell ref="Q765:Q766"/>
    <mergeCell ref="N767:N768"/>
    <mergeCell ref="Q767:Q794"/>
    <mergeCell ref="O765:O766"/>
    <mergeCell ref="M767:M768"/>
    <mergeCell ref="L771:L772"/>
    <mergeCell ref="M771:M772"/>
    <mergeCell ref="O771:O772"/>
    <mergeCell ref="L767:L768"/>
    <mergeCell ref="O769:O770"/>
    <mergeCell ref="J777:J778"/>
    <mergeCell ref="J767:J768"/>
    <mergeCell ref="K767:K768"/>
    <mergeCell ref="P773:P774"/>
    <mergeCell ref="P783:P784"/>
    <mergeCell ref="J773:J774"/>
    <mergeCell ref="K773:K774"/>
    <mergeCell ref="L773:L774"/>
    <mergeCell ref="M773:M774"/>
    <mergeCell ref="O773:O774"/>
    <mergeCell ref="M783:M784"/>
    <mergeCell ref="L781:L782"/>
    <mergeCell ref="M781:M782"/>
    <mergeCell ref="O781:O782"/>
    <mergeCell ref="O785:O786"/>
    <mergeCell ref="C807:G809"/>
    <mergeCell ref="K783:K784"/>
    <mergeCell ref="O783:O784"/>
    <mergeCell ref="M785:M786"/>
    <mergeCell ref="C779:H780"/>
    <mergeCell ref="I779:I780"/>
    <mergeCell ref="O767:O768"/>
    <mergeCell ref="P767:P768"/>
    <mergeCell ref="K771:K772"/>
    <mergeCell ref="N775:N776"/>
    <mergeCell ref="I775:I776"/>
    <mergeCell ref="J775:J776"/>
    <mergeCell ref="K775:K776"/>
    <mergeCell ref="P771:P772"/>
    <mergeCell ref="P775:P776"/>
    <mergeCell ref="I767:I768"/>
    <mergeCell ref="M769:M770"/>
    <mergeCell ref="C769:H770"/>
    <mergeCell ref="L775:L776"/>
    <mergeCell ref="M775:M776"/>
    <mergeCell ref="O775:O776"/>
    <mergeCell ref="O777:O778"/>
    <mergeCell ref="J779:J780"/>
    <mergeCell ref="P777:P778"/>
    <mergeCell ref="O779:O780"/>
    <mergeCell ref="P779:P780"/>
    <mergeCell ref="L779:L780"/>
    <mergeCell ref="M779:M780"/>
    <mergeCell ref="L777:L778"/>
    <mergeCell ref="M777:M778"/>
    <mergeCell ref="K777:K778"/>
    <mergeCell ref="I813:I814"/>
    <mergeCell ref="J813:J814"/>
    <mergeCell ref="K813:K814"/>
    <mergeCell ref="P791:P792"/>
    <mergeCell ref="C793:H794"/>
    <mergeCell ref="I793:I794"/>
    <mergeCell ref="J793:J794"/>
    <mergeCell ref="K793:K794"/>
    <mergeCell ref="L793:L794"/>
    <mergeCell ref="M793:M794"/>
    <mergeCell ref="C787:H788"/>
    <mergeCell ref="I787:I788"/>
    <mergeCell ref="J787:J788"/>
    <mergeCell ref="K787:K788"/>
    <mergeCell ref="C789:H790"/>
    <mergeCell ref="I789:I790"/>
    <mergeCell ref="J789:J790"/>
    <mergeCell ref="K789:K790"/>
    <mergeCell ref="O787:O788"/>
    <mergeCell ref="P787:P788"/>
    <mergeCell ref="L789:L790"/>
    <mergeCell ref="M789:M790"/>
    <mergeCell ref="O789:O790"/>
    <mergeCell ref="P789:P790"/>
    <mergeCell ref="L787:L788"/>
    <mergeCell ref="M787:M788"/>
    <mergeCell ref="N787:N788"/>
    <mergeCell ref="N789:N790"/>
    <mergeCell ref="N791:N792"/>
    <mergeCell ref="N793:N794"/>
    <mergeCell ref="N807:N812"/>
    <mergeCell ref="N813:N814"/>
    <mergeCell ref="A829:A830"/>
    <mergeCell ref="B829:B830"/>
    <mergeCell ref="C829:H830"/>
    <mergeCell ref="I829:I830"/>
    <mergeCell ref="L829:L830"/>
    <mergeCell ref="B980:B982"/>
    <mergeCell ref="M813:M814"/>
    <mergeCell ref="N815:N816"/>
    <mergeCell ref="I815:I816"/>
    <mergeCell ref="J815:J816"/>
    <mergeCell ref="K815:K816"/>
    <mergeCell ref="C813:H814"/>
    <mergeCell ref="K827:K828"/>
    <mergeCell ref="L833:L834"/>
    <mergeCell ref="I819:I820"/>
    <mergeCell ref="J819:J820"/>
    <mergeCell ref="K819:K820"/>
    <mergeCell ref="L819:L820"/>
    <mergeCell ref="M819:M820"/>
    <mergeCell ref="L837:L838"/>
    <mergeCell ref="I837:I838"/>
    <mergeCell ref="L827:L828"/>
    <mergeCell ref="K817:K818"/>
    <mergeCell ref="L817:L818"/>
    <mergeCell ref="M817:M818"/>
    <mergeCell ref="N833:N834"/>
    <mergeCell ref="L821:L822"/>
    <mergeCell ref="M821:M822"/>
    <mergeCell ref="N823:N824"/>
    <mergeCell ref="N817:N818"/>
    <mergeCell ref="N819:N820"/>
    <mergeCell ref="N821:N822"/>
    <mergeCell ref="I831:P832"/>
    <mergeCell ref="M833:M834"/>
    <mergeCell ref="B1039:B1041"/>
    <mergeCell ref="C1039:G1041"/>
    <mergeCell ref="I1039:M1040"/>
    <mergeCell ref="A1036:B1038"/>
    <mergeCell ref="C1036:G1038"/>
    <mergeCell ref="A831:A860"/>
    <mergeCell ref="B831:B859"/>
    <mergeCell ref="I833:I834"/>
    <mergeCell ref="J833:J834"/>
    <mergeCell ref="K833:K834"/>
    <mergeCell ref="M839:M840"/>
    <mergeCell ref="M849:M850"/>
    <mergeCell ref="L847:L848"/>
    <mergeCell ref="M841:M842"/>
    <mergeCell ref="L843:L844"/>
    <mergeCell ref="M843:M844"/>
    <mergeCell ref="M847:M848"/>
    <mergeCell ref="I1036:M1038"/>
    <mergeCell ref="K837:K838"/>
    <mergeCell ref="K843:K844"/>
    <mergeCell ref="M837:M838"/>
    <mergeCell ref="L985:L986"/>
    <mergeCell ref="C837:H838"/>
    <mergeCell ref="J837:J838"/>
    <mergeCell ref="C833:H834"/>
    <mergeCell ref="C847:H848"/>
    <mergeCell ref="J847:J848"/>
    <mergeCell ref="O936:O937"/>
    <mergeCell ref="O961:O962"/>
    <mergeCell ref="P963:P964"/>
    <mergeCell ref="Q833:Q860"/>
    <mergeCell ref="C835:H836"/>
    <mergeCell ref="I835:I836"/>
    <mergeCell ref="J835:J836"/>
    <mergeCell ref="K835:K836"/>
    <mergeCell ref="O833:O834"/>
    <mergeCell ref="P833:P834"/>
    <mergeCell ref="O835:O836"/>
    <mergeCell ref="L835:L836"/>
    <mergeCell ref="M835:M836"/>
    <mergeCell ref="P835:P836"/>
    <mergeCell ref="N835:N836"/>
    <mergeCell ref="Q829:Q830"/>
    <mergeCell ref="C831:H832"/>
    <mergeCell ref="Q831:Q832"/>
    <mergeCell ref="M829:M830"/>
    <mergeCell ref="P829:P830"/>
    <mergeCell ref="J829:J830"/>
    <mergeCell ref="O829:O830"/>
    <mergeCell ref="K829:K830"/>
    <mergeCell ref="N829:N830"/>
    <mergeCell ref="P837:P838"/>
    <mergeCell ref="O837:O838"/>
    <mergeCell ref="N837:N838"/>
    <mergeCell ref="J839:J840"/>
    <mergeCell ref="K839:K840"/>
    <mergeCell ref="P839:P840"/>
    <mergeCell ref="N839:N840"/>
    <mergeCell ref="L839:L840"/>
    <mergeCell ref="O839:O840"/>
    <mergeCell ref="O841:O842"/>
    <mergeCell ref="C839:H840"/>
    <mergeCell ref="I839:I840"/>
    <mergeCell ref="P841:P842"/>
    <mergeCell ref="N841:N842"/>
    <mergeCell ref="C841:H842"/>
    <mergeCell ref="I841:I842"/>
    <mergeCell ref="J841:J842"/>
    <mergeCell ref="K841:K842"/>
    <mergeCell ref="L841:L842"/>
    <mergeCell ref="O843:O844"/>
    <mergeCell ref="P843:P844"/>
    <mergeCell ref="C845:H846"/>
    <mergeCell ref="I845:I846"/>
    <mergeCell ref="J845:J846"/>
    <mergeCell ref="K845:K846"/>
    <mergeCell ref="C843:H844"/>
    <mergeCell ref="I843:I844"/>
    <mergeCell ref="J843:J844"/>
    <mergeCell ref="N843:N844"/>
    <mergeCell ref="K847:K848"/>
    <mergeCell ref="L849:L850"/>
    <mergeCell ref="C849:H850"/>
    <mergeCell ref="I849:I850"/>
    <mergeCell ref="J849:J850"/>
    <mergeCell ref="K849:K850"/>
    <mergeCell ref="O847:O848"/>
    <mergeCell ref="P847:P848"/>
    <mergeCell ref="L845:L846"/>
    <mergeCell ref="M845:M846"/>
    <mergeCell ref="O845:O846"/>
    <mergeCell ref="P845:P846"/>
    <mergeCell ref="N845:N846"/>
    <mergeCell ref="N847:N848"/>
    <mergeCell ref="O849:O850"/>
    <mergeCell ref="P849:P850"/>
    <mergeCell ref="C851:H852"/>
    <mergeCell ref="I851:I852"/>
    <mergeCell ref="J851:J852"/>
    <mergeCell ref="K851:K852"/>
    <mergeCell ref="L851:L852"/>
    <mergeCell ref="M851:M852"/>
    <mergeCell ref="O851:O852"/>
    <mergeCell ref="P851:P852"/>
    <mergeCell ref="I847:I848"/>
    <mergeCell ref="C855:H856"/>
    <mergeCell ref="I855:I856"/>
    <mergeCell ref="J855:J856"/>
    <mergeCell ref="K855:K856"/>
    <mergeCell ref="L855:L856"/>
    <mergeCell ref="M855:M856"/>
    <mergeCell ref="O855:O856"/>
    <mergeCell ref="P855:P856"/>
    <mergeCell ref="C853:H854"/>
    <mergeCell ref="O853:O854"/>
    <mergeCell ref="I853:I854"/>
    <mergeCell ref="J853:J854"/>
    <mergeCell ref="K853:K854"/>
    <mergeCell ref="L853:L854"/>
    <mergeCell ref="M853:M854"/>
    <mergeCell ref="N853:N854"/>
    <mergeCell ref="N857:N858"/>
    <mergeCell ref="C857:H858"/>
    <mergeCell ref="I857:I858"/>
    <mergeCell ref="J857:J858"/>
    <mergeCell ref="K857:K858"/>
    <mergeCell ref="I859:I860"/>
    <mergeCell ref="L857:L858"/>
    <mergeCell ref="M857:M858"/>
    <mergeCell ref="P859:P860"/>
    <mergeCell ref="N859:N860"/>
    <mergeCell ref="C872:H873"/>
    <mergeCell ref="I872:I873"/>
    <mergeCell ref="J872:J873"/>
    <mergeCell ref="K872:K873"/>
    <mergeCell ref="O872:O873"/>
    <mergeCell ref="N866:N871"/>
    <mergeCell ref="N872:N873"/>
    <mergeCell ref="L859:L860"/>
    <mergeCell ref="I869:M870"/>
    <mergeCell ref="C866:G868"/>
    <mergeCell ref="C874:H875"/>
    <mergeCell ref="I874:I875"/>
    <mergeCell ref="J874:J875"/>
    <mergeCell ref="K874:K875"/>
    <mergeCell ref="I866:M868"/>
    <mergeCell ref="L876:L877"/>
    <mergeCell ref="M876:M877"/>
    <mergeCell ref="C876:H877"/>
    <mergeCell ref="I876:I877"/>
    <mergeCell ref="J876:J877"/>
    <mergeCell ref="K876:K877"/>
    <mergeCell ref="P878:P879"/>
    <mergeCell ref="P872:P873"/>
    <mergeCell ref="L874:L875"/>
    <mergeCell ref="M874:M875"/>
    <mergeCell ref="O874:O875"/>
    <mergeCell ref="P874:P875"/>
    <mergeCell ref="L872:L873"/>
    <mergeCell ref="M872:M873"/>
    <mergeCell ref="N876:N877"/>
    <mergeCell ref="O876:O877"/>
    <mergeCell ref="P876:P877"/>
    <mergeCell ref="C878:H879"/>
    <mergeCell ref="I878:I879"/>
    <mergeCell ref="J878:J879"/>
    <mergeCell ref="K878:K879"/>
    <mergeCell ref="L878:L879"/>
    <mergeCell ref="M878:M879"/>
    <mergeCell ref="O878:O879"/>
    <mergeCell ref="K880:K881"/>
    <mergeCell ref="L880:L881"/>
    <mergeCell ref="M880:M881"/>
    <mergeCell ref="A880:A881"/>
    <mergeCell ref="B880:B881"/>
    <mergeCell ref="C880:H881"/>
    <mergeCell ref="I880:I881"/>
    <mergeCell ref="O880:O881"/>
    <mergeCell ref="Q880:Q881"/>
    <mergeCell ref="A882:A883"/>
    <mergeCell ref="B882:B883"/>
    <mergeCell ref="C882:H883"/>
    <mergeCell ref="I882:I883"/>
    <mergeCell ref="J882:J883"/>
    <mergeCell ref="K882:K883"/>
    <mergeCell ref="L882:L883"/>
    <mergeCell ref="J880:J881"/>
    <mergeCell ref="O882:O883"/>
    <mergeCell ref="Q882:Q883"/>
    <mergeCell ref="C884:G886"/>
    <mergeCell ref="I884:M886"/>
    <mergeCell ref="O884:O889"/>
    <mergeCell ref="P884:P889"/>
    <mergeCell ref="Q884:Q889"/>
    <mergeCell ref="A887:A889"/>
    <mergeCell ref="P882:P883"/>
    <mergeCell ref="B887:B889"/>
    <mergeCell ref="C887:G889"/>
    <mergeCell ref="I887:M888"/>
    <mergeCell ref="A890:A891"/>
    <mergeCell ref="B890:B891"/>
    <mergeCell ref="C890:H891"/>
    <mergeCell ref="I890:I891"/>
    <mergeCell ref="J890:J891"/>
    <mergeCell ref="K890:K891"/>
    <mergeCell ref="L890:L891"/>
    <mergeCell ref="N884:N889"/>
    <mergeCell ref="Q892:Q893"/>
    <mergeCell ref="M890:M891"/>
    <mergeCell ref="O890:O891"/>
    <mergeCell ref="P890:P891"/>
    <mergeCell ref="Q890:Q891"/>
    <mergeCell ref="M892:M893"/>
    <mergeCell ref="P892:P893"/>
    <mergeCell ref="N890:N891"/>
    <mergeCell ref="N892:N893"/>
    <mergeCell ref="Q894:Q895"/>
    <mergeCell ref="A896:A897"/>
    <mergeCell ref="B896:B897"/>
    <mergeCell ref="C896:H897"/>
    <mergeCell ref="I896:I897"/>
    <mergeCell ref="J896:J897"/>
    <mergeCell ref="P894:P895"/>
    <mergeCell ref="A894:A895"/>
    <mergeCell ref="B894:B895"/>
    <mergeCell ref="C894:H895"/>
    <mergeCell ref="I894:I895"/>
    <mergeCell ref="L894:L895"/>
    <mergeCell ref="J892:J893"/>
    <mergeCell ref="A892:A893"/>
    <mergeCell ref="B892:B893"/>
    <mergeCell ref="C892:H893"/>
    <mergeCell ref="I892:I893"/>
    <mergeCell ref="M894:M895"/>
    <mergeCell ref="O894:O895"/>
    <mergeCell ref="J894:J895"/>
    <mergeCell ref="K894:K895"/>
    <mergeCell ref="O892:O893"/>
    <mergeCell ref="K892:K893"/>
    <mergeCell ref="L892:L893"/>
    <mergeCell ref="N894:N895"/>
    <mergeCell ref="Q896:Q897"/>
    <mergeCell ref="A898:A899"/>
    <mergeCell ref="B898:B899"/>
    <mergeCell ref="C898:H899"/>
    <mergeCell ref="Q898:Q899"/>
    <mergeCell ref="P896:P897"/>
    <mergeCell ref="N896:N897"/>
    <mergeCell ref="I898:P899"/>
    <mergeCell ref="K896:K897"/>
    <mergeCell ref="L896:L897"/>
    <mergeCell ref="L900:L901"/>
    <mergeCell ref="Q83:Q87"/>
    <mergeCell ref="N88:N89"/>
    <mergeCell ref="N90:N91"/>
    <mergeCell ref="N179:N180"/>
    <mergeCell ref="N173:N174"/>
    <mergeCell ref="N175:N176"/>
    <mergeCell ref="O896:O897"/>
    <mergeCell ref="O177:O178"/>
    <mergeCell ref="P177:P178"/>
    <mergeCell ref="J900:J901"/>
    <mergeCell ref="N93:N94"/>
    <mergeCell ref="N95:N96"/>
    <mergeCell ref="N181:N182"/>
    <mergeCell ref="N97:N98"/>
    <mergeCell ref="N171:N172"/>
    <mergeCell ref="N123:N124"/>
    <mergeCell ref="N99:N100"/>
    <mergeCell ref="N146:N147"/>
    <mergeCell ref="N144:N145"/>
    <mergeCell ref="I902:I904"/>
    <mergeCell ref="A900:A901"/>
    <mergeCell ref="B900:B901"/>
    <mergeCell ref="C900:H901"/>
    <mergeCell ref="I900:I901"/>
    <mergeCell ref="O900:O901"/>
    <mergeCell ref="P900:P901"/>
    <mergeCell ref="N900:N901"/>
    <mergeCell ref="K900:K901"/>
    <mergeCell ref="Q900:Q908"/>
    <mergeCell ref="O905:O906"/>
    <mergeCell ref="P902:P904"/>
    <mergeCell ref="O902:O904"/>
    <mergeCell ref="P905:P906"/>
    <mergeCell ref="M905:M906"/>
    <mergeCell ref="B905:B906"/>
    <mergeCell ref="C905:G906"/>
    <mergeCell ref="I905:I906"/>
    <mergeCell ref="K905:K906"/>
    <mergeCell ref="L905:L906"/>
    <mergeCell ref="J905:J906"/>
    <mergeCell ref="K902:K904"/>
    <mergeCell ref="L902:L904"/>
    <mergeCell ref="M902:M904"/>
    <mergeCell ref="A907:A908"/>
    <mergeCell ref="B907:B908"/>
    <mergeCell ref="C907:G908"/>
    <mergeCell ref="I907:I908"/>
    <mergeCell ref="J907:J908"/>
    <mergeCell ref="K907:K908"/>
    <mergeCell ref="A905:A906"/>
    <mergeCell ref="A924:A925"/>
    <mergeCell ref="L907:L908"/>
    <mergeCell ref="M907:M908"/>
    <mergeCell ref="B924:B925"/>
    <mergeCell ref="C924:H925"/>
    <mergeCell ref="A918:B920"/>
    <mergeCell ref="C918:G920"/>
    <mergeCell ref="C928:G929"/>
    <mergeCell ref="Q924:Q925"/>
    <mergeCell ref="I924:P925"/>
    <mergeCell ref="Q918:Q923"/>
    <mergeCell ref="A921:A923"/>
    <mergeCell ref="B921:B923"/>
    <mergeCell ref="C921:G923"/>
    <mergeCell ref="I921:M922"/>
    <mergeCell ref="P918:P923"/>
    <mergeCell ref="N918:N923"/>
    <mergeCell ref="P907:P908"/>
    <mergeCell ref="L930:L931"/>
    <mergeCell ref="C926:H927"/>
    <mergeCell ref="I926:I927"/>
    <mergeCell ref="J926:J927"/>
    <mergeCell ref="K926:K927"/>
    <mergeCell ref="A928:A931"/>
    <mergeCell ref="B928:B929"/>
    <mergeCell ref="N932:N933"/>
    <mergeCell ref="Q928:Q929"/>
    <mergeCell ref="B930:B931"/>
    <mergeCell ref="N930:N931"/>
    <mergeCell ref="O930:O931"/>
    <mergeCell ref="P930:P931"/>
    <mergeCell ref="I928:P929"/>
    <mergeCell ref="C930:G931"/>
    <mergeCell ref="I930:I931"/>
    <mergeCell ref="J930:J931"/>
    <mergeCell ref="Q930:Q945"/>
    <mergeCell ref="L932:L933"/>
    <mergeCell ref="P932:P933"/>
    <mergeCell ref="L934:L935"/>
    <mergeCell ref="M934:M935"/>
    <mergeCell ref="Q926:Q927"/>
    <mergeCell ref="O926:O927"/>
    <mergeCell ref="L926:L927"/>
    <mergeCell ref="M926:M927"/>
    <mergeCell ref="N926:N927"/>
    <mergeCell ref="I936:I937"/>
    <mergeCell ref="I942:I943"/>
    <mergeCell ref="P934:P935"/>
    <mergeCell ref="A932:A945"/>
    <mergeCell ref="B932:B945"/>
    <mergeCell ref="I932:I933"/>
    <mergeCell ref="J932:J933"/>
    <mergeCell ref="K932:K933"/>
    <mergeCell ref="C934:H935"/>
    <mergeCell ref="I934:I935"/>
    <mergeCell ref="C936:H937"/>
    <mergeCell ref="I944:I945"/>
    <mergeCell ref="J934:J935"/>
    <mergeCell ref="K934:K935"/>
    <mergeCell ref="C944:H945"/>
    <mergeCell ref="J944:J945"/>
    <mergeCell ref="K930:K931"/>
    <mergeCell ref="A926:A927"/>
    <mergeCell ref="B926:B927"/>
    <mergeCell ref="A949:A950"/>
    <mergeCell ref="B949:B950"/>
    <mergeCell ref="C949:G950"/>
    <mergeCell ref="I949:I950"/>
    <mergeCell ref="J949:J950"/>
    <mergeCell ref="K949:K950"/>
    <mergeCell ref="L938:L939"/>
    <mergeCell ref="M938:M939"/>
    <mergeCell ref="K944:K945"/>
    <mergeCell ref="L944:L945"/>
    <mergeCell ref="M944:M945"/>
    <mergeCell ref="P938:P939"/>
    <mergeCell ref="O940:O941"/>
    <mergeCell ref="O938:O939"/>
    <mergeCell ref="N938:N939"/>
    <mergeCell ref="N940:N941"/>
    <mergeCell ref="M942:M943"/>
    <mergeCell ref="O944:O945"/>
    <mergeCell ref="N944:N945"/>
    <mergeCell ref="N942:N943"/>
    <mergeCell ref="A946:A948"/>
    <mergeCell ref="B946:B948"/>
    <mergeCell ref="C946:G948"/>
    <mergeCell ref="I946:I948"/>
    <mergeCell ref="J946:J948"/>
    <mergeCell ref="K946:K948"/>
    <mergeCell ref="C938:H939"/>
    <mergeCell ref="I938:I939"/>
    <mergeCell ref="J938:J939"/>
    <mergeCell ref="K938:K939"/>
    <mergeCell ref="I940:I941"/>
    <mergeCell ref="J940:J941"/>
    <mergeCell ref="C940:H941"/>
    <mergeCell ref="K940:K941"/>
    <mergeCell ref="P944:P945"/>
    <mergeCell ref="C942:H943"/>
    <mergeCell ref="J942:J943"/>
    <mergeCell ref="K942:K943"/>
    <mergeCell ref="L942:L943"/>
    <mergeCell ref="Q949:Q950"/>
    <mergeCell ref="L946:L948"/>
    <mergeCell ref="M946:M948"/>
    <mergeCell ref="O946:O948"/>
    <mergeCell ref="P946:P948"/>
    <mergeCell ref="Q946:Q948"/>
    <mergeCell ref="N946:N948"/>
    <mergeCell ref="N949:N950"/>
    <mergeCell ref="L949:L950"/>
    <mergeCell ref="M949:M950"/>
    <mergeCell ref="P942:P943"/>
    <mergeCell ref="P949:P950"/>
    <mergeCell ref="O949:O950"/>
    <mergeCell ref="J953:J954"/>
    <mergeCell ref="K953:K954"/>
    <mergeCell ref="L953:L954"/>
    <mergeCell ref="O953:O954"/>
    <mergeCell ref="P953:P954"/>
    <mergeCell ref="Q953:Q954"/>
    <mergeCell ref="Q951:Q952"/>
    <mergeCell ref="C951:G952"/>
    <mergeCell ref="C955:G956"/>
    <mergeCell ref="I955:I956"/>
    <mergeCell ref="J955:J956"/>
    <mergeCell ref="K955:K956"/>
    <mergeCell ref="I959:I960"/>
    <mergeCell ref="J959:J960"/>
    <mergeCell ref="K959:K960"/>
    <mergeCell ref="P955:P956"/>
    <mergeCell ref="N953:N954"/>
    <mergeCell ref="N955:N956"/>
    <mergeCell ref="C959:H960"/>
    <mergeCell ref="L955:L956"/>
    <mergeCell ref="M955:M956"/>
    <mergeCell ref="O955:O956"/>
    <mergeCell ref="L957:L958"/>
    <mergeCell ref="M957:M958"/>
    <mergeCell ref="O957:O958"/>
    <mergeCell ref="P957:P958"/>
    <mergeCell ref="C957:G958"/>
    <mergeCell ref="I957:I958"/>
    <mergeCell ref="J957:J958"/>
    <mergeCell ref="K957:K958"/>
    <mergeCell ref="I951:P952"/>
    <mergeCell ref="N983:N984"/>
    <mergeCell ref="N985:N986"/>
    <mergeCell ref="L959:L960"/>
    <mergeCell ref="M959:M960"/>
    <mergeCell ref="O959:O960"/>
    <mergeCell ref="P959:P960"/>
    <mergeCell ref="N959:N960"/>
    <mergeCell ref="I980:M981"/>
    <mergeCell ref="N963:N964"/>
    <mergeCell ref="P967:P968"/>
    <mergeCell ref="C969:H970"/>
    <mergeCell ref="I969:I970"/>
    <mergeCell ref="J969:J970"/>
    <mergeCell ref="K969:K970"/>
    <mergeCell ref="C967:H968"/>
    <mergeCell ref="I967:I968"/>
    <mergeCell ref="J967:J968"/>
    <mergeCell ref="K967:K968"/>
    <mergeCell ref="L969:L970"/>
    <mergeCell ref="P969:P970"/>
    <mergeCell ref="C983:H984"/>
    <mergeCell ref="I983:I984"/>
    <mergeCell ref="J983:J984"/>
    <mergeCell ref="K983:K984"/>
    <mergeCell ref="L983:L984"/>
    <mergeCell ref="M983:M984"/>
    <mergeCell ref="M969:M970"/>
    <mergeCell ref="C980:G982"/>
    <mergeCell ref="P977:P982"/>
    <mergeCell ref="M963:M964"/>
    <mergeCell ref="O963:O964"/>
    <mergeCell ref="N977:N982"/>
    <mergeCell ref="Q989:Q990"/>
    <mergeCell ref="O987:O988"/>
    <mergeCell ref="P987:P988"/>
    <mergeCell ref="Q987:Q988"/>
    <mergeCell ref="C989:H990"/>
    <mergeCell ref="C987:H988"/>
    <mergeCell ref="I987:I988"/>
    <mergeCell ref="I989:P990"/>
    <mergeCell ref="N987:N988"/>
    <mergeCell ref="C965:H966"/>
    <mergeCell ref="I965:I966"/>
    <mergeCell ref="J965:J966"/>
    <mergeCell ref="K965:K966"/>
    <mergeCell ref="O965:O966"/>
    <mergeCell ref="P965:P966"/>
    <mergeCell ref="N965:N966"/>
    <mergeCell ref="J985:J986"/>
    <mergeCell ref="K985:K986"/>
    <mergeCell ref="L965:L966"/>
    <mergeCell ref="M965:M966"/>
    <mergeCell ref="O969:O970"/>
    <mergeCell ref="O967:O968"/>
    <mergeCell ref="L967:L968"/>
    <mergeCell ref="M967:M968"/>
    <mergeCell ref="M985:M986"/>
    <mergeCell ref="J987:J988"/>
    <mergeCell ref="K987:K988"/>
    <mergeCell ref="L987:L988"/>
    <mergeCell ref="M987:M988"/>
    <mergeCell ref="O983:O984"/>
    <mergeCell ref="P983:P984"/>
    <mergeCell ref="Q983:Q986"/>
    <mergeCell ref="M961:M962"/>
    <mergeCell ref="I961:I962"/>
    <mergeCell ref="J961:J962"/>
    <mergeCell ref="N961:N962"/>
    <mergeCell ref="N217:N218"/>
    <mergeCell ref="N219:N220"/>
    <mergeCell ref="N731:N732"/>
    <mergeCell ref="K961:K962"/>
    <mergeCell ref="L961:L962"/>
    <mergeCell ref="N721:N722"/>
    <mergeCell ref="N957:N958"/>
    <mergeCell ref="L940:L941"/>
    <mergeCell ref="M754:M755"/>
    <mergeCell ref="M739:M740"/>
    <mergeCell ref="P257:P262"/>
    <mergeCell ref="N729:N730"/>
    <mergeCell ref="M953:M954"/>
    <mergeCell ref="M932:M933"/>
    <mergeCell ref="M827:M828"/>
    <mergeCell ref="M930:M931"/>
    <mergeCell ref="M900:M901"/>
    <mergeCell ref="M896:M897"/>
    <mergeCell ref="M882:M883"/>
    <mergeCell ref="I918:M920"/>
    <mergeCell ref="M940:M941"/>
    <mergeCell ref="L936:L937"/>
    <mergeCell ref="M936:M937"/>
    <mergeCell ref="J936:J937"/>
    <mergeCell ref="O934:O935"/>
    <mergeCell ref="P936:P937"/>
    <mergeCell ref="K936:K937"/>
    <mergeCell ref="I953:I954"/>
    <mergeCell ref="I977:M979"/>
    <mergeCell ref="O977:O982"/>
    <mergeCell ref="C985:H986"/>
    <mergeCell ref="I985:I986"/>
    <mergeCell ref="O192:O193"/>
    <mergeCell ref="P192:P193"/>
    <mergeCell ref="C993:H994"/>
    <mergeCell ref="I993:I994"/>
    <mergeCell ref="J993:J994"/>
    <mergeCell ref="K993:K994"/>
    <mergeCell ref="L993:L994"/>
    <mergeCell ref="J902:J904"/>
    <mergeCell ref="J991:J992"/>
    <mergeCell ref="N328:N330"/>
    <mergeCell ref="O821:O822"/>
    <mergeCell ref="I821:I822"/>
    <mergeCell ref="J821:J822"/>
    <mergeCell ref="K821:K822"/>
    <mergeCell ref="C827:H828"/>
    <mergeCell ref="O823:O824"/>
    <mergeCell ref="P823:P824"/>
    <mergeCell ref="I827:I828"/>
    <mergeCell ref="J827:J828"/>
    <mergeCell ref="C961:H962"/>
    <mergeCell ref="P961:P962"/>
    <mergeCell ref="C963:H964"/>
    <mergeCell ref="I963:I964"/>
    <mergeCell ref="J963:J964"/>
    <mergeCell ref="K963:K964"/>
    <mergeCell ref="L963:L964"/>
    <mergeCell ref="N993:N994"/>
    <mergeCell ref="N991:N992"/>
    <mergeCell ref="Q991:Q1004"/>
    <mergeCell ref="P991:P992"/>
    <mergeCell ref="K1003:K1004"/>
    <mergeCell ref="M1003:M1004"/>
    <mergeCell ref="P997:P998"/>
    <mergeCell ref="P1001:P1002"/>
    <mergeCell ref="C995:H996"/>
    <mergeCell ref="O997:O998"/>
    <mergeCell ref="I995:I996"/>
    <mergeCell ref="J995:J996"/>
    <mergeCell ref="K995:K996"/>
    <mergeCell ref="L997:L998"/>
    <mergeCell ref="M997:M998"/>
    <mergeCell ref="N997:N998"/>
    <mergeCell ref="C991:H992"/>
    <mergeCell ref="L995:L996"/>
    <mergeCell ref="M995:M996"/>
    <mergeCell ref="O995:O996"/>
    <mergeCell ref="P995:P996"/>
    <mergeCell ref="O993:O994"/>
    <mergeCell ref="M993:M994"/>
    <mergeCell ref="C997:H998"/>
    <mergeCell ref="I997:I998"/>
    <mergeCell ref="J997:J998"/>
    <mergeCell ref="K997:K998"/>
    <mergeCell ref="I991:I992"/>
    <mergeCell ref="K991:K992"/>
    <mergeCell ref="O991:O992"/>
    <mergeCell ref="L991:L992"/>
    <mergeCell ref="M991:M992"/>
    <mergeCell ref="N995:N996"/>
    <mergeCell ref="O999:O1000"/>
    <mergeCell ref="P999:P1000"/>
    <mergeCell ref="P993:P994"/>
    <mergeCell ref="P1003:P1004"/>
    <mergeCell ref="A1005:A1006"/>
    <mergeCell ref="B1005:B1006"/>
    <mergeCell ref="C1005:H1006"/>
    <mergeCell ref="C1003:H1004"/>
    <mergeCell ref="I1003:I1004"/>
    <mergeCell ref="I1005:P1006"/>
    <mergeCell ref="J1003:J1004"/>
    <mergeCell ref="C999:H1000"/>
    <mergeCell ref="N1001:N1002"/>
    <mergeCell ref="N1003:N1004"/>
    <mergeCell ref="L1003:L1004"/>
    <mergeCell ref="C1001:H1002"/>
    <mergeCell ref="I1001:I1002"/>
    <mergeCell ref="J1001:J1002"/>
    <mergeCell ref="L999:L1000"/>
    <mergeCell ref="M999:M1000"/>
    <mergeCell ref="N999:N1000"/>
    <mergeCell ref="O1001:O1002"/>
    <mergeCell ref="M1001:M1002"/>
    <mergeCell ref="L1001:L1002"/>
    <mergeCell ref="I999:I1000"/>
    <mergeCell ref="K1001:K1002"/>
    <mergeCell ref="K999:K1000"/>
    <mergeCell ref="J999:J1000"/>
    <mergeCell ref="J1017:J1018"/>
    <mergeCell ref="K1017:K1018"/>
    <mergeCell ref="Q1005:Q1006"/>
    <mergeCell ref="A1007:A1008"/>
    <mergeCell ref="B1007:B1010"/>
    <mergeCell ref="C1007:H1008"/>
    <mergeCell ref="I1007:I1008"/>
    <mergeCell ref="J1007:J1008"/>
    <mergeCell ref="K1007:K1008"/>
    <mergeCell ref="L1007:L1008"/>
    <mergeCell ref="M1007:M1008"/>
    <mergeCell ref="O1007:O1008"/>
    <mergeCell ref="Q1007:Q1008"/>
    <mergeCell ref="A1009:A1010"/>
    <mergeCell ref="C1009:H1010"/>
    <mergeCell ref="I1009:I1010"/>
    <mergeCell ref="J1009:J1010"/>
    <mergeCell ref="K1009:K1010"/>
    <mergeCell ref="L1009:L1010"/>
    <mergeCell ref="M1009:M1010"/>
    <mergeCell ref="O1009:O1010"/>
    <mergeCell ref="Q1009:Q1010"/>
    <mergeCell ref="N1009:N1010"/>
    <mergeCell ref="N1007:N1008"/>
    <mergeCell ref="P1009:P1010"/>
    <mergeCell ref="P1007:P1008"/>
    <mergeCell ref="L1021:L1022"/>
    <mergeCell ref="M1021:M1022"/>
    <mergeCell ref="O1021:O1022"/>
    <mergeCell ref="A1023:A1024"/>
    <mergeCell ref="B1023:B1024"/>
    <mergeCell ref="C1023:H1024"/>
    <mergeCell ref="I1023:I1024"/>
    <mergeCell ref="J1023:J1024"/>
    <mergeCell ref="K1023:K1024"/>
    <mergeCell ref="A1011:B1013"/>
    <mergeCell ref="C1011:G1013"/>
    <mergeCell ref="I1011:M1013"/>
    <mergeCell ref="O1011:O1016"/>
    <mergeCell ref="P1011:P1016"/>
    <mergeCell ref="Q1011:Q1016"/>
    <mergeCell ref="A1014:A1016"/>
    <mergeCell ref="B1014:B1016"/>
    <mergeCell ref="N1011:N1016"/>
    <mergeCell ref="C1014:G1016"/>
    <mergeCell ref="O1017:O1018"/>
    <mergeCell ref="P1017:P1018"/>
    <mergeCell ref="P1019:P1020"/>
    <mergeCell ref="N1017:N1018"/>
    <mergeCell ref="N1019:N1020"/>
    <mergeCell ref="O1019:O1020"/>
    <mergeCell ref="I1014:M1015"/>
    <mergeCell ref="L1017:L1018"/>
    <mergeCell ref="M1017:M1018"/>
    <mergeCell ref="A1017:A1018"/>
    <mergeCell ref="B1017:B1018"/>
    <mergeCell ref="C1017:H1018"/>
    <mergeCell ref="I1017:I1018"/>
    <mergeCell ref="Q1021:Q1022"/>
    <mergeCell ref="L1023:L1024"/>
    <mergeCell ref="M1023:M1024"/>
    <mergeCell ref="O1023:O1024"/>
    <mergeCell ref="N1021:N1022"/>
    <mergeCell ref="L1027:L1028"/>
    <mergeCell ref="M1027:M1028"/>
    <mergeCell ref="O1027:O1028"/>
    <mergeCell ref="Q1023:Q1024"/>
    <mergeCell ref="A1025:A1026"/>
    <mergeCell ref="B1025:B1026"/>
    <mergeCell ref="C1025:H1026"/>
    <mergeCell ref="I1025:I1026"/>
    <mergeCell ref="J1025:J1026"/>
    <mergeCell ref="K1025:K1026"/>
    <mergeCell ref="N1023:N1024"/>
    <mergeCell ref="Q1017:Q1018"/>
    <mergeCell ref="A1019:A1020"/>
    <mergeCell ref="B1019:B1020"/>
    <mergeCell ref="C1019:G1020"/>
    <mergeCell ref="I1019:I1020"/>
    <mergeCell ref="J1019:J1020"/>
    <mergeCell ref="K1019:K1020"/>
    <mergeCell ref="L1019:L1020"/>
    <mergeCell ref="M1019:M1020"/>
    <mergeCell ref="Q1019:Q1020"/>
    <mergeCell ref="A1021:A1022"/>
    <mergeCell ref="B1021:B1022"/>
    <mergeCell ref="C1021:H1022"/>
    <mergeCell ref="I1021:I1022"/>
    <mergeCell ref="J1021:J1022"/>
    <mergeCell ref="K1021:K1022"/>
    <mergeCell ref="N1029:N1030"/>
    <mergeCell ref="N1036:N1041"/>
    <mergeCell ref="O1036:O1041"/>
    <mergeCell ref="Q1025:Q1026"/>
    <mergeCell ref="A1027:A1028"/>
    <mergeCell ref="B1027:B1028"/>
    <mergeCell ref="C1027:H1028"/>
    <mergeCell ref="I1027:I1028"/>
    <mergeCell ref="J1027:J1028"/>
    <mergeCell ref="K1027:K1028"/>
    <mergeCell ref="Q1027:Q1028"/>
    <mergeCell ref="A1029:A1030"/>
    <mergeCell ref="B1029:B1030"/>
    <mergeCell ref="C1029:H1030"/>
    <mergeCell ref="I1029:I1030"/>
    <mergeCell ref="J1029:J1030"/>
    <mergeCell ref="K1029:K1030"/>
    <mergeCell ref="L1029:L1030"/>
    <mergeCell ref="M1029:M1030"/>
    <mergeCell ref="O1029:O1030"/>
    <mergeCell ref="Q1029:Q1030"/>
    <mergeCell ref="L1025:L1026"/>
    <mergeCell ref="M1025:M1026"/>
    <mergeCell ref="O1025:O1026"/>
    <mergeCell ref="N1025:N1026"/>
    <mergeCell ref="N1027:N1028"/>
    <mergeCell ref="A1042:A1043"/>
    <mergeCell ref="B1042:B1043"/>
    <mergeCell ref="C1042:H1043"/>
    <mergeCell ref="I1042:I1043"/>
    <mergeCell ref="J1042:J1043"/>
    <mergeCell ref="K1042:K1043"/>
    <mergeCell ref="L1042:L1043"/>
    <mergeCell ref="Q1036:Q1041"/>
    <mergeCell ref="A1039:A1041"/>
    <mergeCell ref="J1044:J1045"/>
    <mergeCell ref="K1044:K1045"/>
    <mergeCell ref="N1046:N1047"/>
    <mergeCell ref="N1048:N1049"/>
    <mergeCell ref="O1048:O1049"/>
    <mergeCell ref="B1048:B1049"/>
    <mergeCell ref="L1046:L1047"/>
    <mergeCell ref="K1048:K1049"/>
    <mergeCell ref="K1046:K1047"/>
    <mergeCell ref="A1044:A1045"/>
    <mergeCell ref="B1044:B1045"/>
    <mergeCell ref="C1044:H1045"/>
    <mergeCell ref="I1044:I1045"/>
    <mergeCell ref="J1048:J1049"/>
    <mergeCell ref="M1046:M1047"/>
    <mergeCell ref="C1048:H1049"/>
    <mergeCell ref="A1046:A1047"/>
    <mergeCell ref="B1046:B1047"/>
    <mergeCell ref="C1046:H1047"/>
    <mergeCell ref="Q1042:Q1043"/>
    <mergeCell ref="L1044:L1045"/>
    <mergeCell ref="O1044:O1045"/>
    <mergeCell ref="Q1044:Q1045"/>
    <mergeCell ref="P1044:P1045"/>
    <mergeCell ref="M1042:M1043"/>
    <mergeCell ref="N1042:N1043"/>
    <mergeCell ref="O1042:O1043"/>
    <mergeCell ref="N1044:N1045"/>
    <mergeCell ref="N1082:O1084"/>
    <mergeCell ref="N1088:O1088"/>
    <mergeCell ref="N1089:O1089"/>
    <mergeCell ref="M1044:M1045"/>
    <mergeCell ref="L1048:L1049"/>
    <mergeCell ref="A1082:A1084"/>
    <mergeCell ref="B1082:D1084"/>
    <mergeCell ref="E1082:F1084"/>
    <mergeCell ref="G1082:G1084"/>
    <mergeCell ref="I1048:I1049"/>
    <mergeCell ref="A1048:A1049"/>
    <mergeCell ref="A1076:B1081"/>
    <mergeCell ref="C1076:G1081"/>
    <mergeCell ref="I1076:Q1081"/>
    <mergeCell ref="Q1046:Q1047"/>
    <mergeCell ref="Q1048:Q1049"/>
    <mergeCell ref="O1046:O1047"/>
    <mergeCell ref="I1046:I1047"/>
    <mergeCell ref="M1048:M1049"/>
    <mergeCell ref="J1046:J1047"/>
    <mergeCell ref="P1089:Q1089"/>
    <mergeCell ref="P1082:Q1084"/>
    <mergeCell ref="B1088:D1088"/>
    <mergeCell ref="E1088:F1088"/>
    <mergeCell ref="I1088:M1088"/>
    <mergeCell ref="P1088:Q1088"/>
    <mergeCell ref="I1082:M1084"/>
    <mergeCell ref="I1089:M1089"/>
    <mergeCell ref="P1091:Q1091"/>
    <mergeCell ref="N1091:O1091"/>
    <mergeCell ref="B1090:D1090"/>
    <mergeCell ref="E1090:F1090"/>
    <mergeCell ref="I1090:M1090"/>
    <mergeCell ref="P1090:Q1090"/>
    <mergeCell ref="N1090:O1090"/>
    <mergeCell ref="B1092:D1092"/>
    <mergeCell ref="E1092:F1092"/>
    <mergeCell ref="I1092:M1092"/>
    <mergeCell ref="B1091:D1091"/>
    <mergeCell ref="E1091:F1091"/>
    <mergeCell ref="I1091:M1091"/>
    <mergeCell ref="N1097:O1099"/>
    <mergeCell ref="N1094:O1094"/>
    <mergeCell ref="N1095:O1095"/>
    <mergeCell ref="P1092:Q1092"/>
    <mergeCell ref="B1093:D1093"/>
    <mergeCell ref="E1093:F1093"/>
    <mergeCell ref="I1093:M1093"/>
    <mergeCell ref="P1093:Q1093"/>
    <mergeCell ref="N1092:O1092"/>
    <mergeCell ref="N1093:O1093"/>
    <mergeCell ref="P1097:Q1099"/>
    <mergeCell ref="I1097:M1099"/>
    <mergeCell ref="B1094:D1094"/>
    <mergeCell ref="E1094:F1094"/>
    <mergeCell ref="I1094:M1094"/>
    <mergeCell ref="P1094:Q1094"/>
    <mergeCell ref="I1095:M1095"/>
    <mergeCell ref="P1095:Q1095"/>
    <mergeCell ref="Q955:Q970"/>
    <mergeCell ref="B1100:D1100"/>
    <mergeCell ref="E1100:F1100"/>
    <mergeCell ref="I1100:M1100"/>
    <mergeCell ref="A1097:A1099"/>
    <mergeCell ref="B1097:D1099"/>
    <mergeCell ref="E1097:F1099"/>
    <mergeCell ref="G1097:G1099"/>
    <mergeCell ref="B1096:D1096"/>
    <mergeCell ref="E1096:F1096"/>
    <mergeCell ref="P746:P751"/>
    <mergeCell ref="B989:B1004"/>
    <mergeCell ref="A989:A1004"/>
    <mergeCell ref="A987:A988"/>
    <mergeCell ref="B987:B988"/>
    <mergeCell ref="B951:B970"/>
    <mergeCell ref="A951:A970"/>
    <mergeCell ref="O1003:O1004"/>
    <mergeCell ref="C758:H759"/>
    <mergeCell ref="I758:I759"/>
    <mergeCell ref="C756:H757"/>
    <mergeCell ref="C752:H753"/>
    <mergeCell ref="C754:H755"/>
    <mergeCell ref="K754:K755"/>
    <mergeCell ref="L754:L755"/>
    <mergeCell ref="O866:O871"/>
    <mergeCell ref="A872:A879"/>
    <mergeCell ref="P819:P820"/>
    <mergeCell ref="B1089:D1089"/>
    <mergeCell ref="E1089:F1089"/>
    <mergeCell ref="A767:A794"/>
    <mergeCell ref="Q872:Q879"/>
    <mergeCell ref="A866:B868"/>
    <mergeCell ref="C311:G313"/>
    <mergeCell ref="I311:M312"/>
    <mergeCell ref="I300:J300"/>
    <mergeCell ref="I301:J301"/>
    <mergeCell ref="L301:M301"/>
    <mergeCell ref="A295:A297"/>
    <mergeCell ref="B295:B297"/>
    <mergeCell ref="C689:G691"/>
    <mergeCell ref="I689:M691"/>
    <mergeCell ref="C739:H740"/>
    <mergeCell ref="I739:I740"/>
    <mergeCell ref="K739:K740"/>
    <mergeCell ref="N300:P301"/>
    <mergeCell ref="N308:N313"/>
    <mergeCell ref="A692:A694"/>
    <mergeCell ref="B692:B694"/>
    <mergeCell ref="C692:G694"/>
    <mergeCell ref="I692:M693"/>
    <mergeCell ref="A689:B691"/>
    <mergeCell ref="C735:H736"/>
    <mergeCell ref="I735:I736"/>
    <mergeCell ref="J735:J736"/>
    <mergeCell ref="K735:K736"/>
    <mergeCell ref="C733:H734"/>
    <mergeCell ref="I733:I734"/>
    <mergeCell ref="J733:J734"/>
    <mergeCell ref="K733:K734"/>
    <mergeCell ref="M815:M816"/>
    <mergeCell ref="O807:O812"/>
    <mergeCell ref="A358:A359"/>
    <mergeCell ref="B749:B751"/>
    <mergeCell ref="A1105:C1105"/>
    <mergeCell ref="D1105:Q1105"/>
    <mergeCell ref="A1106:B1108"/>
    <mergeCell ref="I1096:M1096"/>
    <mergeCell ref="P1096:Q1096"/>
    <mergeCell ref="N1096:O1096"/>
    <mergeCell ref="A1103:E1103"/>
    <mergeCell ref="F1103:Q1103"/>
    <mergeCell ref="A1104:O1104"/>
    <mergeCell ref="P1104:Q1104"/>
    <mergeCell ref="O857:O858"/>
    <mergeCell ref="C859:H860"/>
    <mergeCell ref="A813:A828"/>
    <mergeCell ref="Q813:Q828"/>
    <mergeCell ref="B813:B828"/>
    <mergeCell ref="P807:P812"/>
    <mergeCell ref="Q807:Q812"/>
    <mergeCell ref="P857:P858"/>
    <mergeCell ref="M859:M860"/>
    <mergeCell ref="O859:O860"/>
    <mergeCell ref="Q977:Q982"/>
    <mergeCell ref="A980:A982"/>
    <mergeCell ref="P866:P871"/>
    <mergeCell ref="Q866:Q871"/>
    <mergeCell ref="A869:A871"/>
    <mergeCell ref="O819:O820"/>
    <mergeCell ref="O815:O816"/>
    <mergeCell ref="J859:J860"/>
    <mergeCell ref="K859:K860"/>
    <mergeCell ref="B1095:D1095"/>
    <mergeCell ref="E1095:F1095"/>
    <mergeCell ref="A807:B809"/>
    <mergeCell ref="A245:A253"/>
    <mergeCell ref="A163:A184"/>
    <mergeCell ref="B163:B184"/>
    <mergeCell ref="Q752:Q759"/>
    <mergeCell ref="C749:G751"/>
    <mergeCell ref="I749:M750"/>
    <mergeCell ref="O331:O332"/>
    <mergeCell ref="A290:A294"/>
    <mergeCell ref="B292:B294"/>
    <mergeCell ref="B245:B253"/>
    <mergeCell ref="A192:A193"/>
    <mergeCell ref="B192:B193"/>
    <mergeCell ref="M328:M330"/>
    <mergeCell ref="K328:K330"/>
    <mergeCell ref="L328:L330"/>
    <mergeCell ref="O328:O330"/>
    <mergeCell ref="J331:J332"/>
    <mergeCell ref="K331:K332"/>
    <mergeCell ref="J328:J330"/>
    <mergeCell ref="B355:B357"/>
    <mergeCell ref="C355:G357"/>
    <mergeCell ref="I355:M356"/>
    <mergeCell ref="A257:B259"/>
    <mergeCell ref="K737:K738"/>
    <mergeCell ref="M756:M757"/>
    <mergeCell ref="O756:O757"/>
    <mergeCell ref="C731:H732"/>
    <mergeCell ref="O731:O732"/>
    <mergeCell ref="P731:P732"/>
    <mergeCell ref="L731:L732"/>
    <mergeCell ref="K731:K732"/>
    <mergeCell ref="N723:N724"/>
    <mergeCell ref="O817:O818"/>
    <mergeCell ref="P817:P818"/>
    <mergeCell ref="O813:O814"/>
    <mergeCell ref="P813:P814"/>
    <mergeCell ref="L815:L816"/>
    <mergeCell ref="I810:M811"/>
    <mergeCell ref="L758:L759"/>
    <mergeCell ref="O754:O755"/>
    <mergeCell ref="O791:O792"/>
    <mergeCell ref="I791:I792"/>
    <mergeCell ref="J791:J792"/>
    <mergeCell ref="K791:K792"/>
    <mergeCell ref="L791:L792"/>
    <mergeCell ref="M791:M792"/>
    <mergeCell ref="B752:B759"/>
    <mergeCell ref="M758:M759"/>
    <mergeCell ref="O793:O794"/>
    <mergeCell ref="C777:H778"/>
    <mergeCell ref="I777:I778"/>
    <mergeCell ref="P815:P816"/>
    <mergeCell ref="L813:L814"/>
    <mergeCell ref="I817:I818"/>
    <mergeCell ref="J817:J818"/>
    <mergeCell ref="P793:P794"/>
    <mergeCell ref="C791:H792"/>
    <mergeCell ref="K779:K780"/>
    <mergeCell ref="C781:H782"/>
    <mergeCell ref="I781:I782"/>
    <mergeCell ref="J781:J782"/>
    <mergeCell ref="I807:M809"/>
    <mergeCell ref="L783:L784"/>
    <mergeCell ref="C783:H784"/>
    <mergeCell ref="P821:P822"/>
    <mergeCell ref="I825:I826"/>
    <mergeCell ref="B715:B740"/>
    <mergeCell ref="A185:A191"/>
    <mergeCell ref="B185:B191"/>
    <mergeCell ref="C810:G812"/>
    <mergeCell ref="C825:H826"/>
    <mergeCell ref="C823:H824"/>
    <mergeCell ref="C821:H822"/>
    <mergeCell ref="C817:H818"/>
    <mergeCell ref="C815:H816"/>
    <mergeCell ref="C819:H820"/>
    <mergeCell ref="I823:I824"/>
    <mergeCell ref="J823:J824"/>
    <mergeCell ref="K823:K824"/>
    <mergeCell ref="L823:L824"/>
    <mergeCell ref="M823:M824"/>
    <mergeCell ref="B368:B369"/>
    <mergeCell ref="A311:A313"/>
    <mergeCell ref="B311:B313"/>
    <mergeCell ref="J825:J826"/>
    <mergeCell ref="K825:K826"/>
    <mergeCell ref="B263:B277"/>
    <mergeCell ref="A263:A277"/>
    <mergeCell ref="A300:A303"/>
    <mergeCell ref="B300:B303"/>
    <mergeCell ref="J739:J740"/>
    <mergeCell ref="A260:A262"/>
    <mergeCell ref="B260:B262"/>
    <mergeCell ref="C737:H738"/>
    <mergeCell ref="I737:I738"/>
    <mergeCell ref="B767:B794"/>
    <mergeCell ref="B983:B986"/>
    <mergeCell ref="A983:A986"/>
    <mergeCell ref="A810:A812"/>
    <mergeCell ref="B810:B812"/>
    <mergeCell ref="A977:B979"/>
    <mergeCell ref="C399:H400"/>
    <mergeCell ref="C391:H392"/>
    <mergeCell ref="C385:H386"/>
    <mergeCell ref="A137:A141"/>
    <mergeCell ref="B137:B141"/>
    <mergeCell ref="A364:A367"/>
    <mergeCell ref="B364:B367"/>
    <mergeCell ref="A381:A400"/>
    <mergeCell ref="B381:B400"/>
    <mergeCell ref="A368:A369"/>
    <mergeCell ref="A118:A119"/>
    <mergeCell ref="B118:B119"/>
    <mergeCell ref="A123:A124"/>
    <mergeCell ref="B123:B124"/>
    <mergeCell ref="A125:A127"/>
    <mergeCell ref="B125:B127"/>
    <mergeCell ref="A715:A740"/>
    <mergeCell ref="B872:B879"/>
    <mergeCell ref="B869:B871"/>
    <mergeCell ref="C869:G871"/>
    <mergeCell ref="C977:G979"/>
    <mergeCell ref="C953:G954"/>
    <mergeCell ref="C932:H933"/>
    <mergeCell ref="A902:A904"/>
    <mergeCell ref="B902:B904"/>
    <mergeCell ref="C902:H904"/>
    <mergeCell ref="A884:B886"/>
  </mergeCells>
  <phoneticPr fontId="0" type="noConversion"/>
  <printOptions horizontalCentered="1" verticalCentered="1"/>
  <pageMargins left="0.78740157480314965" right="0.39370078740157483" top="0.39370078740157483" bottom="0.39370078740157483" header="0.19685039370078741" footer="0.19685039370078741"/>
  <pageSetup scale="70" orientation="landscape" horizontalDpi="4294967293" verticalDpi="4294967295" r:id="rId1"/>
  <headerFooter alignWithMargins="0">
    <oddFooter>Página &amp;P</oddFooter>
  </headerFooter>
  <drawing r:id="rId2"/>
  <legacyDrawing r:id="rId3"/>
</worksheet>
</file>

<file path=xl/worksheets/sheet2.xml><?xml version="1.0" encoding="utf-8"?>
<worksheet xmlns="http://schemas.openxmlformats.org/spreadsheetml/2006/main" xmlns:r="http://schemas.openxmlformats.org/officeDocument/2006/relationships">
  <dimension ref="A1:Q54"/>
  <sheetViews>
    <sheetView zoomScale="85" workbookViewId="0">
      <selection activeCell="G8" sqref="G8"/>
    </sheetView>
  </sheetViews>
  <sheetFormatPr baseColWidth="10" defaultRowHeight="12.75"/>
  <cols>
    <col min="8" max="12" width="5.625" customWidth="1"/>
    <col min="13" max="13" width="12.25" customWidth="1"/>
    <col min="14" max="14" width="12.125" customWidth="1"/>
    <col min="15" max="15" width="12.625" customWidth="1"/>
  </cols>
  <sheetData>
    <row r="1" spans="1:17" ht="13.5" thickBot="1"/>
    <row r="2" spans="1:17">
      <c r="A2" s="134"/>
      <c r="B2" s="135"/>
      <c r="C2" s="807" t="s">
        <v>487</v>
      </c>
      <c r="D2" s="808"/>
      <c r="E2" s="808"/>
      <c r="F2" s="808"/>
      <c r="G2" s="808"/>
      <c r="H2" s="808"/>
      <c r="I2" s="808"/>
      <c r="J2" s="808"/>
      <c r="K2" s="808"/>
      <c r="L2" s="808"/>
      <c r="M2" s="808"/>
      <c r="N2" s="809"/>
      <c r="O2" s="126" t="s">
        <v>492</v>
      </c>
      <c r="P2" s="144"/>
      <c r="Q2" s="17"/>
    </row>
    <row r="3" spans="1:17">
      <c r="A3" s="136"/>
      <c r="B3" s="137"/>
      <c r="C3" s="146"/>
      <c r="D3" s="144"/>
      <c r="E3" s="144"/>
      <c r="F3" s="144"/>
      <c r="G3" s="144"/>
      <c r="H3" s="144"/>
      <c r="I3" s="144"/>
      <c r="J3" s="144"/>
      <c r="K3" s="144"/>
      <c r="L3" s="144"/>
      <c r="M3" s="144"/>
      <c r="N3" s="147"/>
      <c r="O3" s="127"/>
      <c r="P3" s="144"/>
      <c r="Q3" s="17"/>
    </row>
    <row r="4" spans="1:17">
      <c r="A4" s="136"/>
      <c r="B4" s="137"/>
      <c r="C4" s="810" t="s">
        <v>488</v>
      </c>
      <c r="D4" s="811"/>
      <c r="E4" s="811"/>
      <c r="F4" s="811"/>
      <c r="G4" s="811"/>
      <c r="H4" s="811"/>
      <c r="I4" s="811"/>
      <c r="J4" s="811"/>
      <c r="K4" s="811"/>
      <c r="L4" s="811"/>
      <c r="M4" s="811"/>
      <c r="N4" s="812"/>
      <c r="O4" s="127" t="s">
        <v>494</v>
      </c>
      <c r="P4" s="144"/>
      <c r="Q4" s="17"/>
    </row>
    <row r="5" spans="1:17">
      <c r="A5" s="136"/>
      <c r="B5" s="137"/>
      <c r="C5" s="148"/>
      <c r="D5" s="145"/>
      <c r="E5" s="145"/>
      <c r="F5" s="145"/>
      <c r="G5" s="145"/>
      <c r="H5" s="145"/>
      <c r="I5" s="145"/>
      <c r="J5" s="145"/>
      <c r="K5" s="145"/>
      <c r="L5" s="145"/>
      <c r="M5" s="145"/>
      <c r="N5" s="149"/>
      <c r="O5" s="127"/>
      <c r="P5" s="145"/>
      <c r="Q5" s="17"/>
    </row>
    <row r="6" spans="1:17" ht="13.5" thickBot="1">
      <c r="A6" s="138"/>
      <c r="B6" s="139"/>
      <c r="C6" s="813" t="s">
        <v>489</v>
      </c>
      <c r="D6" s="814"/>
      <c r="E6" s="814"/>
      <c r="F6" s="814"/>
      <c r="G6" s="814"/>
      <c r="H6" s="814"/>
      <c r="I6" s="814"/>
      <c r="J6" s="814"/>
      <c r="K6" s="814"/>
      <c r="L6" s="814"/>
      <c r="M6" s="814"/>
      <c r="N6" s="815"/>
      <c r="O6" s="128" t="s">
        <v>506</v>
      </c>
      <c r="P6" s="144"/>
      <c r="Q6" s="17"/>
    </row>
    <row r="7" spans="1:17" ht="15">
      <c r="A7" s="150" t="s">
        <v>281</v>
      </c>
      <c r="B7" s="151"/>
      <c r="C7" s="151"/>
      <c r="D7" s="151"/>
      <c r="E7" s="140"/>
      <c r="F7" s="140"/>
      <c r="G7" s="140"/>
      <c r="H7" s="140"/>
      <c r="I7" s="140"/>
      <c r="J7" s="140"/>
      <c r="K7" s="140"/>
      <c r="L7" s="140"/>
      <c r="M7" s="140"/>
      <c r="N7" s="140"/>
      <c r="O7" s="135"/>
      <c r="P7" s="17"/>
      <c r="Q7" s="17"/>
    </row>
    <row r="8" spans="1:17">
      <c r="A8" s="136"/>
      <c r="B8" s="17"/>
      <c r="C8" s="17"/>
      <c r="D8" s="17"/>
      <c r="E8" s="17"/>
      <c r="F8" s="17"/>
      <c r="G8" s="17"/>
      <c r="H8" s="17"/>
      <c r="I8" s="17"/>
      <c r="J8" s="17"/>
      <c r="K8" s="17"/>
      <c r="L8" s="17"/>
      <c r="M8" s="17"/>
      <c r="N8" s="17"/>
      <c r="O8" s="137"/>
    </row>
    <row r="9" spans="1:17">
      <c r="A9" s="152" t="s">
        <v>282</v>
      </c>
      <c r="B9" s="17"/>
      <c r="C9" s="17"/>
      <c r="D9" s="17"/>
      <c r="E9" s="17"/>
      <c r="F9" s="17"/>
      <c r="G9" s="17"/>
      <c r="H9" s="17"/>
      <c r="I9" s="17"/>
      <c r="J9" s="17"/>
      <c r="K9" s="17"/>
      <c r="L9" s="17"/>
      <c r="M9" s="17"/>
      <c r="N9" s="17"/>
      <c r="O9" s="137"/>
    </row>
    <row r="10" spans="1:17">
      <c r="A10" s="136" t="s">
        <v>283</v>
      </c>
      <c r="B10" s="17"/>
      <c r="C10" s="17"/>
      <c r="D10" s="17"/>
      <c r="E10" s="17"/>
      <c r="F10" s="17"/>
      <c r="G10" s="17"/>
      <c r="H10" s="17"/>
      <c r="I10" s="17" t="s">
        <v>512</v>
      </c>
      <c r="J10" s="17"/>
      <c r="K10" s="17"/>
      <c r="L10" s="17"/>
      <c r="M10" s="17"/>
      <c r="N10" s="17"/>
      <c r="O10" s="137"/>
    </row>
    <row r="11" spans="1:17" ht="13.5" thickBot="1">
      <c r="A11" s="138"/>
      <c r="B11" s="141"/>
      <c r="C11" s="141"/>
      <c r="D11" s="141"/>
      <c r="E11" s="141"/>
      <c r="F11" s="141"/>
      <c r="G11" s="141"/>
      <c r="H11" s="141"/>
      <c r="I11" s="141"/>
      <c r="J11" s="141"/>
      <c r="K11" s="141"/>
      <c r="L11" s="141"/>
      <c r="M11" s="141"/>
      <c r="N11" s="141"/>
      <c r="O11" s="139"/>
    </row>
    <row r="12" spans="1:17">
      <c r="A12" s="279" t="s">
        <v>298</v>
      </c>
      <c r="B12" s="280"/>
      <c r="C12" s="225" t="s">
        <v>104</v>
      </c>
      <c r="D12" s="226"/>
      <c r="E12" s="226"/>
      <c r="F12" s="226"/>
      <c r="G12" s="227"/>
      <c r="H12" s="225" t="s">
        <v>214</v>
      </c>
      <c r="I12" s="264"/>
      <c r="J12" s="264"/>
      <c r="K12" s="226"/>
      <c r="L12" s="227"/>
      <c r="M12" s="300" t="s">
        <v>222</v>
      </c>
      <c r="N12" s="300" t="s">
        <v>478</v>
      </c>
      <c r="O12" s="300" t="s">
        <v>223</v>
      </c>
    </row>
    <row r="13" spans="1:17">
      <c r="A13" s="281"/>
      <c r="B13" s="282"/>
      <c r="C13" s="183"/>
      <c r="D13" s="228"/>
      <c r="E13" s="228"/>
      <c r="F13" s="228"/>
      <c r="G13" s="185"/>
      <c r="H13" s="183"/>
      <c r="I13" s="257"/>
      <c r="J13" s="257"/>
      <c r="K13" s="228"/>
      <c r="L13" s="185"/>
      <c r="M13" s="301"/>
      <c r="N13" s="301"/>
      <c r="O13" s="301"/>
    </row>
    <row r="14" spans="1:17">
      <c r="A14" s="283"/>
      <c r="B14" s="284"/>
      <c r="C14" s="183"/>
      <c r="D14" s="228"/>
      <c r="E14" s="228"/>
      <c r="F14" s="228"/>
      <c r="G14" s="185"/>
      <c r="H14" s="183"/>
      <c r="I14" s="257"/>
      <c r="J14" s="257"/>
      <c r="K14" s="228"/>
      <c r="L14" s="185"/>
      <c r="M14" s="301"/>
      <c r="N14" s="301"/>
      <c r="O14" s="301"/>
    </row>
    <row r="15" spans="1:17">
      <c r="A15" s="183" t="s">
        <v>210</v>
      </c>
      <c r="B15" s="185" t="s">
        <v>211</v>
      </c>
      <c r="C15" s="183" t="s">
        <v>105</v>
      </c>
      <c r="D15" s="228"/>
      <c r="E15" s="228"/>
      <c r="F15" s="228"/>
      <c r="G15" s="185"/>
      <c r="H15" s="183" t="s">
        <v>301</v>
      </c>
      <c r="I15" s="257"/>
      <c r="J15" s="257"/>
      <c r="K15" s="228"/>
      <c r="L15" s="185"/>
      <c r="M15" s="301"/>
      <c r="N15" s="301"/>
      <c r="O15" s="301"/>
    </row>
    <row r="16" spans="1:17">
      <c r="A16" s="183"/>
      <c r="B16" s="185"/>
      <c r="C16" s="183"/>
      <c r="D16" s="228"/>
      <c r="E16" s="228"/>
      <c r="F16" s="228"/>
      <c r="G16" s="185"/>
      <c r="H16" s="183"/>
      <c r="I16" s="257"/>
      <c r="J16" s="257"/>
      <c r="K16" s="228"/>
      <c r="L16" s="185"/>
      <c r="M16" s="301"/>
      <c r="N16" s="301"/>
      <c r="O16" s="301"/>
    </row>
    <row r="17" spans="1:15" ht="13.5" thickBot="1">
      <c r="A17" s="184"/>
      <c r="B17" s="186"/>
      <c r="C17" s="250"/>
      <c r="D17" s="657"/>
      <c r="E17" s="657"/>
      <c r="F17" s="657"/>
      <c r="G17" s="251"/>
      <c r="H17" s="20">
        <v>0</v>
      </c>
      <c r="I17" s="73">
        <v>25</v>
      </c>
      <c r="J17" s="73">
        <v>50</v>
      </c>
      <c r="K17" s="21">
        <v>75</v>
      </c>
      <c r="L17" s="22">
        <v>100</v>
      </c>
      <c r="M17" s="302"/>
      <c r="N17" s="302"/>
      <c r="O17" s="302"/>
    </row>
    <row r="18" spans="1:15">
      <c r="A18" s="742" t="s">
        <v>67</v>
      </c>
      <c r="B18" s="745" t="s">
        <v>68</v>
      </c>
      <c r="C18" s="599" t="s">
        <v>69</v>
      </c>
      <c r="D18" s="410"/>
      <c r="E18" s="410"/>
      <c r="F18" s="410"/>
      <c r="G18" s="410"/>
      <c r="H18" s="372"/>
      <c r="I18" s="256"/>
      <c r="J18" s="256"/>
      <c r="K18" s="256"/>
      <c r="L18" s="268"/>
      <c r="M18" s="816"/>
      <c r="N18" s="805"/>
      <c r="O18" s="519">
        <v>23</v>
      </c>
    </row>
    <row r="19" spans="1:15">
      <c r="A19" s="743"/>
      <c r="B19" s="746"/>
      <c r="C19" s="421"/>
      <c r="D19" s="385"/>
      <c r="E19" s="385"/>
      <c r="F19" s="385"/>
      <c r="G19" s="385"/>
      <c r="H19" s="216"/>
      <c r="I19" s="238"/>
      <c r="J19" s="238"/>
      <c r="K19" s="238"/>
      <c r="L19" s="217"/>
      <c r="M19" s="800"/>
      <c r="N19" s="806"/>
      <c r="O19" s="520"/>
    </row>
    <row r="20" spans="1:15" ht="20.100000000000001" customHeight="1">
      <c r="A20" s="743"/>
      <c r="B20" s="746"/>
      <c r="C20" s="193" t="s">
        <v>70</v>
      </c>
      <c r="D20" s="194"/>
      <c r="E20" s="194"/>
      <c r="F20" s="194"/>
      <c r="G20" s="194"/>
      <c r="H20" s="239"/>
      <c r="I20" s="241">
        <v>25</v>
      </c>
      <c r="J20" s="241"/>
      <c r="K20" s="241"/>
      <c r="L20" s="510"/>
      <c r="M20" s="800">
        <v>0.75</v>
      </c>
      <c r="N20" s="504">
        <v>3</v>
      </c>
      <c r="O20" s="797"/>
    </row>
    <row r="21" spans="1:15" ht="20.100000000000001" customHeight="1">
      <c r="A21" s="743"/>
      <c r="B21" s="746"/>
      <c r="C21" s="193"/>
      <c r="D21" s="194"/>
      <c r="E21" s="194"/>
      <c r="F21" s="194"/>
      <c r="G21" s="194"/>
      <c r="H21" s="239"/>
      <c r="I21" s="241"/>
      <c r="J21" s="241"/>
      <c r="K21" s="241"/>
      <c r="L21" s="510"/>
      <c r="M21" s="800"/>
      <c r="N21" s="504"/>
      <c r="O21" s="798"/>
    </row>
    <row r="22" spans="1:15">
      <c r="A22" s="743"/>
      <c r="B22" s="746"/>
      <c r="C22" s="193" t="s">
        <v>71</v>
      </c>
      <c r="D22" s="194"/>
      <c r="E22" s="194"/>
      <c r="F22" s="194"/>
      <c r="G22" s="194"/>
      <c r="H22" s="239"/>
      <c r="I22" s="241"/>
      <c r="J22" s="241"/>
      <c r="K22" s="241"/>
      <c r="L22" s="510">
        <v>100</v>
      </c>
      <c r="M22" s="800">
        <v>2</v>
      </c>
      <c r="N22" s="504">
        <v>2</v>
      </c>
      <c r="O22" s="798"/>
    </row>
    <row r="23" spans="1:15">
      <c r="A23" s="743"/>
      <c r="B23" s="746"/>
      <c r="C23" s="193"/>
      <c r="D23" s="194"/>
      <c r="E23" s="194"/>
      <c r="F23" s="194"/>
      <c r="G23" s="194"/>
      <c r="H23" s="239"/>
      <c r="I23" s="241"/>
      <c r="J23" s="241"/>
      <c r="K23" s="241"/>
      <c r="L23" s="510"/>
      <c r="M23" s="800"/>
      <c r="N23" s="504"/>
      <c r="O23" s="798"/>
    </row>
    <row r="24" spans="1:15">
      <c r="A24" s="743"/>
      <c r="B24" s="746"/>
      <c r="C24" s="193" t="s">
        <v>72</v>
      </c>
      <c r="D24" s="194"/>
      <c r="E24" s="194"/>
      <c r="F24" s="194"/>
      <c r="G24" s="194"/>
      <c r="H24" s="239"/>
      <c r="I24" s="241"/>
      <c r="J24" s="241"/>
      <c r="K24" s="241"/>
      <c r="L24" s="510">
        <v>100</v>
      </c>
      <c r="M24" s="800">
        <v>4</v>
      </c>
      <c r="N24" s="504">
        <v>4</v>
      </c>
      <c r="O24" s="798"/>
    </row>
    <row r="25" spans="1:15">
      <c r="A25" s="743"/>
      <c r="B25" s="746"/>
      <c r="C25" s="193"/>
      <c r="D25" s="194"/>
      <c r="E25" s="194"/>
      <c r="F25" s="194"/>
      <c r="G25" s="194"/>
      <c r="H25" s="239"/>
      <c r="I25" s="241"/>
      <c r="J25" s="241"/>
      <c r="K25" s="241"/>
      <c r="L25" s="510"/>
      <c r="M25" s="800"/>
      <c r="N25" s="504"/>
      <c r="O25" s="798"/>
    </row>
    <row r="26" spans="1:15">
      <c r="A26" s="743"/>
      <c r="B26" s="746"/>
      <c r="C26" s="463" t="s">
        <v>168</v>
      </c>
      <c r="D26" s="230"/>
      <c r="E26" s="230"/>
      <c r="F26" s="230"/>
      <c r="G26" s="230"/>
      <c r="H26" s="239"/>
      <c r="I26" s="241"/>
      <c r="J26" s="241"/>
      <c r="K26" s="241">
        <v>75</v>
      </c>
      <c r="L26" s="510"/>
      <c r="M26" s="800">
        <v>75</v>
      </c>
      <c r="N26" s="504">
        <v>3</v>
      </c>
      <c r="O26" s="798"/>
    </row>
    <row r="27" spans="1:15">
      <c r="A27" s="743"/>
      <c r="B27" s="746"/>
      <c r="C27" s="463"/>
      <c r="D27" s="230"/>
      <c r="E27" s="230"/>
      <c r="F27" s="230"/>
      <c r="G27" s="230"/>
      <c r="H27" s="239"/>
      <c r="I27" s="241"/>
      <c r="J27" s="241"/>
      <c r="K27" s="241"/>
      <c r="L27" s="510"/>
      <c r="M27" s="800"/>
      <c r="N27" s="504"/>
      <c r="O27" s="798"/>
    </row>
    <row r="28" spans="1:15">
      <c r="A28" s="743"/>
      <c r="B28" s="746"/>
      <c r="C28" s="463" t="s">
        <v>169</v>
      </c>
      <c r="D28" s="230"/>
      <c r="E28" s="230"/>
      <c r="F28" s="230"/>
      <c r="G28" s="230"/>
      <c r="H28" s="239"/>
      <c r="I28" s="241"/>
      <c r="J28" s="241">
        <v>50</v>
      </c>
      <c r="K28" s="241"/>
      <c r="L28" s="510"/>
      <c r="M28" s="800">
        <v>2</v>
      </c>
      <c r="N28" s="504">
        <v>4</v>
      </c>
      <c r="O28" s="798"/>
    </row>
    <row r="29" spans="1:15">
      <c r="A29" s="743"/>
      <c r="B29" s="746"/>
      <c r="C29" s="463"/>
      <c r="D29" s="230"/>
      <c r="E29" s="230"/>
      <c r="F29" s="230"/>
      <c r="G29" s="230"/>
      <c r="H29" s="239"/>
      <c r="I29" s="241"/>
      <c r="J29" s="241"/>
      <c r="K29" s="241"/>
      <c r="L29" s="510"/>
      <c r="M29" s="800"/>
      <c r="N29" s="504"/>
      <c r="O29" s="798"/>
    </row>
    <row r="30" spans="1:15">
      <c r="A30" s="743"/>
      <c r="B30" s="746"/>
      <c r="C30" s="645" t="s">
        <v>170</v>
      </c>
      <c r="D30" s="646"/>
      <c r="E30" s="646"/>
      <c r="F30" s="646"/>
      <c r="G30" s="646"/>
      <c r="H30" s="239"/>
      <c r="I30" s="241"/>
      <c r="J30" s="241"/>
      <c r="K30" s="241"/>
      <c r="L30" s="510">
        <v>100</v>
      </c>
      <c r="M30" s="513">
        <v>3</v>
      </c>
      <c r="N30" s="802">
        <v>3</v>
      </c>
      <c r="O30" s="798"/>
    </row>
    <row r="31" spans="1:15">
      <c r="A31" s="743"/>
      <c r="B31" s="746"/>
      <c r="C31" s="651"/>
      <c r="D31" s="652"/>
      <c r="E31" s="652"/>
      <c r="F31" s="652"/>
      <c r="G31" s="652"/>
      <c r="H31" s="239"/>
      <c r="I31" s="241"/>
      <c r="J31" s="241"/>
      <c r="K31" s="241"/>
      <c r="L31" s="510"/>
      <c r="M31" s="516"/>
      <c r="N31" s="535"/>
      <c r="O31" s="798"/>
    </row>
    <row r="32" spans="1:15">
      <c r="A32" s="743"/>
      <c r="B32" s="746"/>
      <c r="C32" s="648"/>
      <c r="D32" s="649"/>
      <c r="E32" s="649"/>
      <c r="F32" s="649"/>
      <c r="G32" s="649"/>
      <c r="H32" s="239"/>
      <c r="I32" s="241"/>
      <c r="J32" s="241"/>
      <c r="K32" s="241"/>
      <c r="L32" s="510"/>
      <c r="M32" s="526"/>
      <c r="N32" s="536"/>
      <c r="O32" s="798"/>
    </row>
    <row r="33" spans="1:15">
      <c r="A33" s="743"/>
      <c r="B33" s="746"/>
      <c r="C33" s="193" t="s">
        <v>464</v>
      </c>
      <c r="D33" s="194"/>
      <c r="E33" s="194"/>
      <c r="F33" s="194"/>
      <c r="G33" s="194"/>
      <c r="H33" s="239"/>
      <c r="I33" s="241"/>
      <c r="J33" s="241"/>
      <c r="K33" s="241"/>
      <c r="L33" s="510">
        <v>100</v>
      </c>
      <c r="M33" s="800">
        <v>4</v>
      </c>
      <c r="N33" s="504">
        <v>4</v>
      </c>
      <c r="O33" s="798"/>
    </row>
    <row r="34" spans="1:15" ht="13.5" thickBot="1">
      <c r="A34" s="744"/>
      <c r="B34" s="747"/>
      <c r="C34" s="196"/>
      <c r="D34" s="197"/>
      <c r="E34" s="197"/>
      <c r="F34" s="197"/>
      <c r="G34" s="197"/>
      <c r="H34" s="309"/>
      <c r="I34" s="249"/>
      <c r="J34" s="249"/>
      <c r="K34" s="249"/>
      <c r="L34" s="803"/>
      <c r="M34" s="804"/>
      <c r="N34" s="801"/>
      <c r="O34" s="799"/>
    </row>
    <row r="35" spans="1:15" ht="13.5" thickBot="1"/>
    <row r="36" spans="1:15">
      <c r="A36" s="778" t="s">
        <v>295</v>
      </c>
      <c r="B36" s="779"/>
      <c r="C36" s="779"/>
      <c r="D36" s="779"/>
      <c r="E36" s="779"/>
      <c r="F36" s="779"/>
      <c r="G36" s="779"/>
      <c r="H36" s="779"/>
      <c r="I36" s="779"/>
      <c r="J36" s="779"/>
      <c r="K36" s="779"/>
      <c r="L36" s="779"/>
      <c r="M36" s="779"/>
      <c r="N36" s="779"/>
      <c r="O36" s="780"/>
    </row>
    <row r="37" spans="1:15" ht="13.5" thickBot="1">
      <c r="A37" s="781"/>
      <c r="B37" s="782"/>
      <c r="C37" s="782"/>
      <c r="D37" s="782"/>
      <c r="E37" s="782"/>
      <c r="F37" s="782"/>
      <c r="G37" s="782"/>
      <c r="H37" s="782"/>
      <c r="I37" s="782"/>
      <c r="J37" s="782"/>
      <c r="K37" s="782"/>
      <c r="L37" s="782"/>
      <c r="M37" s="782"/>
      <c r="N37" s="782"/>
      <c r="O37" s="783"/>
    </row>
    <row r="38" spans="1:15" ht="5.0999999999999996" customHeight="1" thickBot="1"/>
    <row r="39" spans="1:15" ht="5.0999999999999996" customHeight="1" thickBot="1">
      <c r="A39" s="97"/>
      <c r="B39" s="98"/>
      <c r="C39" s="98"/>
      <c r="D39" s="98"/>
      <c r="E39" s="98"/>
      <c r="F39" s="98"/>
      <c r="G39" s="98"/>
      <c r="H39" s="98"/>
      <c r="I39" s="98"/>
      <c r="J39" s="98"/>
      <c r="K39" s="98"/>
      <c r="L39" s="98"/>
      <c r="M39" s="98"/>
      <c r="N39" s="98"/>
      <c r="O39" s="99"/>
    </row>
    <row r="40" spans="1:15" ht="5.0999999999999996" customHeight="1" thickBot="1"/>
    <row r="41" spans="1:15">
      <c r="A41" s="599" t="s">
        <v>291</v>
      </c>
      <c r="B41" s="410"/>
      <c r="C41" s="410"/>
      <c r="D41" s="793" t="s">
        <v>511</v>
      </c>
      <c r="E41" s="793"/>
      <c r="F41" s="793"/>
      <c r="G41" s="793"/>
      <c r="H41" s="793"/>
      <c r="I41" s="793"/>
      <c r="J41" s="793"/>
      <c r="K41" s="793"/>
      <c r="L41" s="793"/>
      <c r="M41" s="793"/>
      <c r="N41" s="793"/>
      <c r="O41" s="794"/>
    </row>
    <row r="42" spans="1:15">
      <c r="A42" s="421"/>
      <c r="B42" s="385"/>
      <c r="C42" s="385"/>
      <c r="D42" s="655"/>
      <c r="E42" s="655"/>
      <c r="F42" s="655"/>
      <c r="G42" s="655"/>
      <c r="H42" s="655"/>
      <c r="I42" s="655"/>
      <c r="J42" s="655"/>
      <c r="K42" s="655"/>
      <c r="L42" s="655"/>
      <c r="M42" s="655"/>
      <c r="N42" s="655"/>
      <c r="O42" s="442"/>
    </row>
    <row r="43" spans="1:15">
      <c r="A43" s="443" t="s">
        <v>292</v>
      </c>
      <c r="B43" s="444"/>
      <c r="C43" s="795"/>
      <c r="D43" s="787" t="s">
        <v>284</v>
      </c>
      <c r="E43" s="475"/>
      <c r="F43" s="475"/>
      <c r="G43" s="475"/>
      <c r="H43" s="475"/>
      <c r="I43" s="475"/>
      <c r="J43" s="475"/>
      <c r="K43" s="475"/>
      <c r="L43" s="475"/>
      <c r="M43" s="475"/>
      <c r="N43" s="475"/>
      <c r="O43" s="788"/>
    </row>
    <row r="44" spans="1:15">
      <c r="A44" s="478"/>
      <c r="B44" s="479"/>
      <c r="C44" s="548"/>
      <c r="D44" s="789"/>
      <c r="E44" s="479"/>
      <c r="F44" s="479"/>
      <c r="G44" s="479"/>
      <c r="H44" s="479"/>
      <c r="I44" s="479"/>
      <c r="J44" s="479"/>
      <c r="K44" s="479"/>
      <c r="L44" s="479"/>
      <c r="M44" s="479"/>
      <c r="N44" s="479"/>
      <c r="O44" s="790"/>
    </row>
    <row r="45" spans="1:15">
      <c r="A45" s="443" t="s">
        <v>293</v>
      </c>
      <c r="B45" s="444"/>
      <c r="C45" s="795"/>
      <c r="D45" s="787" t="s">
        <v>285</v>
      </c>
      <c r="E45" s="475"/>
      <c r="F45" s="475"/>
      <c r="G45" s="475"/>
      <c r="H45" s="475"/>
      <c r="I45" s="475"/>
      <c r="J45" s="475"/>
      <c r="K45" s="475"/>
      <c r="L45" s="475"/>
      <c r="M45" s="475"/>
      <c r="N45" s="475"/>
      <c r="O45" s="788"/>
    </row>
    <row r="46" spans="1:15">
      <c r="A46" s="283"/>
      <c r="B46" s="445"/>
      <c r="C46" s="796"/>
      <c r="D46" s="789"/>
      <c r="E46" s="479"/>
      <c r="F46" s="479"/>
      <c r="G46" s="479"/>
      <c r="H46" s="479"/>
      <c r="I46" s="479"/>
      <c r="J46" s="479"/>
      <c r="K46" s="479"/>
      <c r="L46" s="479"/>
      <c r="M46" s="479"/>
      <c r="N46" s="479"/>
      <c r="O46" s="790"/>
    </row>
    <row r="47" spans="1:15">
      <c r="A47" s="421" t="s">
        <v>294</v>
      </c>
      <c r="B47" s="385"/>
      <c r="C47" s="385"/>
      <c r="D47" s="655" t="s">
        <v>287</v>
      </c>
      <c r="E47" s="655"/>
      <c r="F47" s="655"/>
      <c r="G47" s="655"/>
      <c r="H47" s="655"/>
      <c r="I47" s="655"/>
      <c r="J47" s="655"/>
      <c r="K47" s="655"/>
      <c r="L47" s="655"/>
      <c r="M47" s="655"/>
      <c r="N47" s="655"/>
      <c r="O47" s="442"/>
    </row>
    <row r="48" spans="1:15">
      <c r="A48" s="421"/>
      <c r="B48" s="385"/>
      <c r="C48" s="385"/>
      <c r="D48" s="655"/>
      <c r="E48" s="655"/>
      <c r="F48" s="655"/>
      <c r="G48" s="655"/>
      <c r="H48" s="655"/>
      <c r="I48" s="655"/>
      <c r="J48" s="655"/>
      <c r="K48" s="655"/>
      <c r="L48" s="655"/>
      <c r="M48" s="655"/>
      <c r="N48" s="655"/>
      <c r="O48" s="442"/>
    </row>
    <row r="49" spans="1:15">
      <c r="A49" s="443" t="s">
        <v>286</v>
      </c>
      <c r="B49" s="444"/>
      <c r="C49" s="795"/>
      <c r="D49" s="787" t="s">
        <v>288</v>
      </c>
      <c r="E49" s="475"/>
      <c r="F49" s="475"/>
      <c r="G49" s="475"/>
      <c r="H49" s="475"/>
      <c r="I49" s="475"/>
      <c r="J49" s="475"/>
      <c r="K49" s="475"/>
      <c r="L49" s="475"/>
      <c r="M49" s="475"/>
      <c r="N49" s="475"/>
      <c r="O49" s="788"/>
    </row>
    <row r="50" spans="1:15">
      <c r="A50" s="478"/>
      <c r="B50" s="479"/>
      <c r="C50" s="548"/>
      <c r="D50" s="789"/>
      <c r="E50" s="479"/>
      <c r="F50" s="479"/>
      <c r="G50" s="479"/>
      <c r="H50" s="479"/>
      <c r="I50" s="479"/>
      <c r="J50" s="479"/>
      <c r="K50" s="479"/>
      <c r="L50" s="479"/>
      <c r="M50" s="479"/>
      <c r="N50" s="479"/>
      <c r="O50" s="790"/>
    </row>
    <row r="51" spans="1:15">
      <c r="A51" s="443" t="s">
        <v>289</v>
      </c>
      <c r="B51" s="444"/>
      <c r="C51" s="795"/>
      <c r="D51" s="787" t="s">
        <v>297</v>
      </c>
      <c r="E51" s="475"/>
      <c r="F51" s="475"/>
      <c r="G51" s="475"/>
      <c r="H51" s="475"/>
      <c r="I51" s="475"/>
      <c r="J51" s="475"/>
      <c r="K51" s="475"/>
      <c r="L51" s="475"/>
      <c r="M51" s="475"/>
      <c r="N51" s="475"/>
      <c r="O51" s="788"/>
    </row>
    <row r="52" spans="1:15">
      <c r="A52" s="478"/>
      <c r="B52" s="479"/>
      <c r="C52" s="548"/>
      <c r="D52" s="789"/>
      <c r="E52" s="479"/>
      <c r="F52" s="479"/>
      <c r="G52" s="479"/>
      <c r="H52" s="479"/>
      <c r="I52" s="479"/>
      <c r="J52" s="479"/>
      <c r="K52" s="479"/>
      <c r="L52" s="479"/>
      <c r="M52" s="479"/>
      <c r="N52" s="479"/>
      <c r="O52" s="790"/>
    </row>
    <row r="53" spans="1:15">
      <c r="A53" s="443" t="s">
        <v>290</v>
      </c>
      <c r="B53" s="475"/>
      <c r="C53" s="547"/>
      <c r="D53" s="787" t="s">
        <v>296</v>
      </c>
      <c r="E53" s="475"/>
      <c r="F53" s="475"/>
      <c r="G53" s="475"/>
      <c r="H53" s="475"/>
      <c r="I53" s="475"/>
      <c r="J53" s="475"/>
      <c r="K53" s="475"/>
      <c r="L53" s="475"/>
      <c r="M53" s="475"/>
      <c r="N53" s="475"/>
      <c r="O53" s="788"/>
    </row>
    <row r="54" spans="1:15" ht="13.5" thickBot="1">
      <c r="A54" s="784"/>
      <c r="B54" s="785"/>
      <c r="C54" s="786"/>
      <c r="D54" s="791"/>
      <c r="E54" s="785"/>
      <c r="F54" s="785"/>
      <c r="G54" s="785"/>
      <c r="H54" s="785"/>
      <c r="I54" s="785"/>
      <c r="J54" s="785"/>
      <c r="K54" s="785"/>
      <c r="L54" s="785"/>
      <c r="M54" s="785"/>
      <c r="N54" s="785"/>
      <c r="O54" s="792"/>
    </row>
  </sheetData>
  <mergeCells count="92">
    <mergeCell ref="C2:N2"/>
    <mergeCell ref="C4:N4"/>
    <mergeCell ref="C6:N6"/>
    <mergeCell ref="C18:G19"/>
    <mergeCell ref="H18:L19"/>
    <mergeCell ref="M18:M19"/>
    <mergeCell ref="N12:N17"/>
    <mergeCell ref="O12:O17"/>
    <mergeCell ref="M12:M17"/>
    <mergeCell ref="N18:N19"/>
    <mergeCell ref="O18:O19"/>
    <mergeCell ref="A15:A17"/>
    <mergeCell ref="B15:B17"/>
    <mergeCell ref="C15:G17"/>
    <mergeCell ref="H15:L16"/>
    <mergeCell ref="A12:B14"/>
    <mergeCell ref="C12:G14"/>
    <mergeCell ref="H12:L14"/>
    <mergeCell ref="A18:A34"/>
    <mergeCell ref="B18:B34"/>
    <mergeCell ref="C28:G29"/>
    <mergeCell ref="C24:G25"/>
    <mergeCell ref="J24:J25"/>
    <mergeCell ref="L20:L21"/>
    <mergeCell ref="M20:M21"/>
    <mergeCell ref="N20:N21"/>
    <mergeCell ref="C20:G21"/>
    <mergeCell ref="H20:H21"/>
    <mergeCell ref="I20:I21"/>
    <mergeCell ref="J20:J21"/>
    <mergeCell ref="K20:K21"/>
    <mergeCell ref="C26:G27"/>
    <mergeCell ref="K22:K23"/>
    <mergeCell ref="L22:L23"/>
    <mergeCell ref="M22:M23"/>
    <mergeCell ref="N22:N23"/>
    <mergeCell ref="N24:N25"/>
    <mergeCell ref="L24:L25"/>
    <mergeCell ref="L26:L27"/>
    <mergeCell ref="N26:N27"/>
    <mergeCell ref="I26:I27"/>
    <mergeCell ref="J26:J27"/>
    <mergeCell ref="H26:H27"/>
    <mergeCell ref="H24:H25"/>
    <mergeCell ref="I24:I25"/>
    <mergeCell ref="M26:M27"/>
    <mergeCell ref="M24:M25"/>
    <mergeCell ref="K33:K34"/>
    <mergeCell ref="L33:L34"/>
    <mergeCell ref="M33:M34"/>
    <mergeCell ref="I30:I32"/>
    <mergeCell ref="J30:J32"/>
    <mergeCell ref="K30:K32"/>
    <mergeCell ref="I33:I34"/>
    <mergeCell ref="J33:J34"/>
    <mergeCell ref="M30:M32"/>
    <mergeCell ref="I28:I29"/>
    <mergeCell ref="J28:J29"/>
    <mergeCell ref="L30:L32"/>
    <mergeCell ref="L28:L29"/>
    <mergeCell ref="N30:N32"/>
    <mergeCell ref="C30:G32"/>
    <mergeCell ref="H30:H32"/>
    <mergeCell ref="K28:K29"/>
    <mergeCell ref="O20:O34"/>
    <mergeCell ref="C22:G23"/>
    <mergeCell ref="H22:H23"/>
    <mergeCell ref="I22:I23"/>
    <mergeCell ref="J22:J23"/>
    <mergeCell ref="M28:M29"/>
    <mergeCell ref="H28:H29"/>
    <mergeCell ref="N28:N29"/>
    <mergeCell ref="K26:K27"/>
    <mergeCell ref="N33:N34"/>
    <mergeCell ref="C33:G34"/>
    <mergeCell ref="H33:H34"/>
    <mergeCell ref="K24:K25"/>
    <mergeCell ref="A36:O37"/>
    <mergeCell ref="A53:C54"/>
    <mergeCell ref="D49:O50"/>
    <mergeCell ref="D51:O52"/>
    <mergeCell ref="D53:O54"/>
    <mergeCell ref="D41:O42"/>
    <mergeCell ref="D47:O48"/>
    <mergeCell ref="A41:C42"/>
    <mergeCell ref="A47:C48"/>
    <mergeCell ref="A45:C46"/>
    <mergeCell ref="A43:C44"/>
    <mergeCell ref="D45:O46"/>
    <mergeCell ref="A51:C52"/>
    <mergeCell ref="A49:C50"/>
    <mergeCell ref="D43:O44"/>
  </mergeCells>
  <phoneticPr fontId="0" type="noConversion"/>
  <printOptions horizontalCentered="1" verticalCentered="1"/>
  <pageMargins left="0.78740157480314965" right="0.39370078740157483" top="0.39370078740157483" bottom="0.39370078740157483" header="0" footer="0"/>
  <pageSetup scale="70" orientation="landscape" horizontalDpi="4294967295"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Auditoria</vt:lpstr>
      <vt:lpstr>Informacion de la guia</vt:lpstr>
    </vt:vector>
  </TitlesOfParts>
  <Company>MGE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Galvan Estrada</dc:creator>
  <cp:lastModifiedBy>Admin</cp:lastModifiedBy>
  <cp:lastPrinted>2017-01-06T15:36:16Z</cp:lastPrinted>
  <dcterms:created xsi:type="dcterms:W3CDTF">2007-05-23T12:52:51Z</dcterms:created>
  <dcterms:modified xsi:type="dcterms:W3CDTF">2017-03-03T17:07:45Z</dcterms:modified>
</cp:coreProperties>
</file>